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85" yWindow="-90" windowWidth="11760" windowHeight="9690"/>
  </bookViews>
  <sheets>
    <sheet name="Precvičovanie" sheetId="1" r:id="rId1"/>
    <sheet name="Hárok2" sheetId="2" state="hidden" r:id="rId2"/>
    <sheet name="Hárok3" sheetId="3" state="hidden" r:id="rId3"/>
    <sheet name="Hárok1" sheetId="4" state="hidden" r:id="rId4"/>
  </sheets>
  <calcPr calcId="125725"/>
</workbook>
</file>

<file path=xl/calcChain.xml><?xml version="1.0" encoding="utf-8"?>
<calcChain xmlns="http://schemas.openxmlformats.org/spreadsheetml/2006/main">
  <c r="E3" i="1"/>
  <c r="E4"/>
  <c r="E17"/>
  <c r="E7"/>
  <c r="S7"/>
  <c r="G7"/>
  <c r="S22"/>
  <c r="S21"/>
  <c r="S20"/>
  <c r="S19"/>
  <c r="S18"/>
  <c r="S17"/>
  <c r="S16"/>
  <c r="S15"/>
  <c r="S14"/>
  <c r="S13"/>
  <c r="S12"/>
  <c r="S11"/>
  <c r="S10"/>
  <c r="S9"/>
  <c r="S8"/>
  <c r="S6"/>
  <c r="S5"/>
  <c r="S4"/>
  <c r="S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O20"/>
  <c r="O19"/>
  <c r="O18"/>
  <c r="O17"/>
  <c r="O15"/>
  <c r="O14"/>
  <c r="O13"/>
  <c r="O12"/>
  <c r="O11"/>
  <c r="O10"/>
  <c r="O8"/>
  <c r="O7"/>
  <c r="O6"/>
  <c r="O4"/>
  <c r="O3"/>
  <c r="M18"/>
  <c r="M17"/>
  <c r="M4"/>
  <c r="K20"/>
  <c r="K19"/>
  <c r="K18"/>
  <c r="K17"/>
  <c r="K15"/>
  <c r="K14"/>
  <c r="K13"/>
  <c r="K12"/>
  <c r="K11"/>
  <c r="K10"/>
  <c r="K8"/>
  <c r="K7"/>
  <c r="K6"/>
  <c r="K5"/>
  <c r="K4"/>
  <c r="K3"/>
  <c r="I18"/>
  <c r="I17"/>
  <c r="I12"/>
  <c r="I8"/>
  <c r="I7"/>
  <c r="I4"/>
  <c r="G22"/>
  <c r="G21"/>
  <c r="G20"/>
  <c r="G19"/>
  <c r="G18"/>
  <c r="G17"/>
  <c r="G16"/>
  <c r="G15"/>
  <c r="G14"/>
  <c r="G13"/>
  <c r="G12"/>
  <c r="G11"/>
  <c r="G10"/>
  <c r="G9"/>
  <c r="G8"/>
  <c r="G6"/>
  <c r="G5"/>
  <c r="G4"/>
  <c r="G3"/>
  <c r="E20"/>
  <c r="E19"/>
  <c r="E18"/>
  <c r="E15"/>
  <c r="E14"/>
  <c r="E12"/>
  <c r="E11"/>
  <c r="E10"/>
  <c r="E8"/>
  <c r="I10"/>
  <c r="I3"/>
  <c r="M3"/>
  <c r="E5"/>
  <c r="I5"/>
  <c r="M5"/>
  <c r="O5"/>
  <c r="O21"/>
  <c r="O16"/>
  <c r="O22"/>
  <c r="O9"/>
  <c r="M19"/>
  <c r="M10"/>
  <c r="M8"/>
  <c r="M22"/>
  <c r="M21"/>
  <c r="M20"/>
  <c r="M16"/>
  <c r="M15"/>
  <c r="M14"/>
  <c r="M13"/>
  <c r="M12"/>
  <c r="M11"/>
  <c r="M9"/>
  <c r="M7"/>
  <c r="M6"/>
  <c r="K22"/>
  <c r="K21"/>
  <c r="K16"/>
  <c r="K9"/>
  <c r="I19"/>
  <c r="I15"/>
  <c r="I14"/>
  <c r="I13"/>
  <c r="I22"/>
  <c r="I21"/>
  <c r="I20"/>
  <c r="I16"/>
  <c r="I11"/>
  <c r="I9"/>
  <c r="I6"/>
  <c r="E22"/>
  <c r="E21"/>
  <c r="E16"/>
  <c r="E13"/>
  <c r="E9"/>
  <c r="E6"/>
  <c r="I23" l="1"/>
  <c r="M23"/>
  <c r="Q23"/>
  <c r="E23"/>
  <c r="O23"/>
  <c r="K23"/>
  <c r="G23"/>
  <c r="S23"/>
  <c r="U23" l="1"/>
  <c r="F24" s="1"/>
</calcChain>
</file>

<file path=xl/sharedStrings.xml><?xml version="1.0" encoding="utf-8"?>
<sst xmlns="http://schemas.openxmlformats.org/spreadsheetml/2006/main" count="31" uniqueCount="31">
  <si>
    <t>desiatky</t>
  </si>
  <si>
    <t>stotiny</t>
  </si>
  <si>
    <t>stovky</t>
  </si>
  <si>
    <t>desatiny</t>
  </si>
  <si>
    <t>tisícky</t>
  </si>
  <si>
    <t>jednotky</t>
  </si>
  <si>
    <t>tisíciny</t>
  </si>
  <si>
    <t>na 2 desatinné miesta</t>
  </si>
  <si>
    <t>Hodnotenie:</t>
  </si>
  <si>
    <t>Zaokruhli na:</t>
  </si>
  <si>
    <t>Zaokruhľovanie desatinných čísel</t>
  </si>
  <si>
    <t>3,79</t>
  </si>
  <si>
    <t>500,0055</t>
  </si>
  <si>
    <t>0,0705</t>
  </si>
  <si>
    <t>12,8</t>
  </si>
  <si>
    <t>369</t>
  </si>
  <si>
    <t>1856,056</t>
  </si>
  <si>
    <t>0,0068</t>
  </si>
  <si>
    <t>548,016</t>
  </si>
  <si>
    <t>5,38</t>
  </si>
  <si>
    <t>70</t>
  </si>
  <si>
    <t>89,012</t>
  </si>
  <si>
    <t>198,6</t>
  </si>
  <si>
    <t>75,0508</t>
  </si>
  <si>
    <t>10,06</t>
  </si>
  <si>
    <t>22222</t>
  </si>
  <si>
    <t>5700,49</t>
  </si>
  <si>
    <t>501,0004</t>
  </si>
  <si>
    <t>44,7</t>
  </si>
  <si>
    <t>0,98</t>
  </si>
  <si>
    <t>0,08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</si>
</sst>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28"/>
      <color rgb="FFFF0000"/>
      <name val="Calibri"/>
      <family val="2"/>
      <charset val="238"/>
      <scheme val="minor"/>
    </font>
    <font>
      <b/>
      <sz val="24"/>
      <color rgb="FFFF0000"/>
      <name val="Aharoni"/>
      <charset val="177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9" fontId="1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horizontal="left"/>
      <protection hidden="1"/>
    </xf>
    <xf numFmtId="49" fontId="1" fillId="3" borderId="1" xfId="0" applyNumberFormat="1" applyFont="1" applyFill="1" applyBorder="1" applyProtection="1">
      <protection hidden="1"/>
    </xf>
    <xf numFmtId="1" fontId="1" fillId="4" borderId="1" xfId="0" applyNumberFormat="1" applyFont="1" applyFill="1" applyBorder="1" applyAlignment="1" applyProtection="1">
      <alignment horizontal="right"/>
      <protection hidden="1"/>
    </xf>
    <xf numFmtId="1" fontId="1" fillId="0" borderId="0" xfId="0" applyNumberFormat="1" applyFon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left"/>
      <protection hidden="1"/>
    </xf>
    <xf numFmtId="1" fontId="1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" fontId="2" fillId="0" borderId="0" xfId="0" applyNumberFormat="1" applyFont="1" applyProtection="1">
      <protection hidden="1"/>
    </xf>
    <xf numFmtId="1" fontId="3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49" fontId="1" fillId="4" borderId="1" xfId="0" applyNumberFormat="1" applyFont="1" applyFill="1" applyBorder="1" applyAlignment="1" applyProtection="1">
      <alignment horizontal="right"/>
      <protection locked="0"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1" fontId="1" fillId="0" borderId="0" xfId="0" applyNumberFormat="1" applyFont="1" applyFill="1" applyAlignment="1" applyProtection="1">
      <alignment horizontal="right"/>
      <protection hidden="1"/>
    </xf>
    <xf numFmtId="49" fontId="1" fillId="0" borderId="0" xfId="0" applyNumberFormat="1" applyFont="1" applyFill="1" applyAlignment="1" applyProtection="1">
      <alignment horizontal="right"/>
      <protection hidden="1"/>
    </xf>
    <xf numFmtId="49" fontId="1" fillId="0" borderId="0" xfId="0" applyNumberFormat="1" applyFont="1" applyFill="1" applyProtection="1">
      <protection hidden="1"/>
    </xf>
    <xf numFmtId="0" fontId="1" fillId="0" borderId="0" xfId="0" applyFont="1" applyFill="1" applyProtection="1">
      <protection hidden="1"/>
    </xf>
    <xf numFmtId="1" fontId="6" fillId="0" borderId="0" xfId="0" applyNumberFormat="1" applyFont="1" applyAlignment="1" applyProtection="1">
      <alignment horizontal="right"/>
      <protection hidden="1"/>
    </xf>
    <xf numFmtId="1" fontId="6" fillId="0" borderId="0" xfId="0" applyNumberFormat="1" applyFont="1" applyFill="1" applyAlignment="1" applyProtection="1">
      <alignment horizontal="right"/>
      <protection hidden="1"/>
    </xf>
    <xf numFmtId="1" fontId="5" fillId="0" borderId="0" xfId="0" applyNumberFormat="1" applyFont="1" applyProtection="1">
      <protection hidden="1"/>
    </xf>
    <xf numFmtId="1" fontId="1" fillId="5" borderId="1" xfId="0" applyNumberFormat="1" applyFont="1" applyFill="1" applyBorder="1" applyAlignment="1" applyProtection="1">
      <alignment horizontal="right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1" fontId="3" fillId="0" borderId="0" xfId="0" applyNumberFormat="1" applyFont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0000"/>
      <color rgb="FFFFFF99"/>
      <color rgb="FF295FD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ajetok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B1:AJ124"/>
  <sheetViews>
    <sheetView showGridLines="0" showRowColHeaders="0" tabSelected="1" zoomScaleNormal="100" workbookViewId="0">
      <pane xSplit="3" ySplit="2" topLeftCell="D6" activePane="bottomRight" state="frozen"/>
      <selection pane="topRight" activeCell="C1" sqref="C1"/>
      <selection pane="bottomLeft" activeCell="A3" sqref="A3"/>
      <selection pane="bottomRight" activeCell="N13" sqref="N13"/>
    </sheetView>
  </sheetViews>
  <sheetFormatPr defaultRowHeight="15"/>
  <cols>
    <col min="1" max="1" width="3.140625" customWidth="1"/>
    <col min="2" max="2" width="4.42578125" style="11" customWidth="1"/>
    <col min="3" max="3" width="10.42578125" style="11" customWidth="1"/>
    <col min="4" max="4" width="9.140625" style="11"/>
    <col min="5" max="5" width="4.5703125" style="23" customWidth="1"/>
    <col min="6" max="6" width="10.7109375" style="11" customWidth="1"/>
    <col min="7" max="7" width="5.85546875" style="11" customWidth="1"/>
    <col min="8" max="8" width="9.140625" style="11"/>
    <col min="9" max="9" width="5" style="11" customWidth="1"/>
    <col min="10" max="10" width="9.140625" style="11"/>
    <col min="11" max="11" width="5.140625" style="11" customWidth="1"/>
    <col min="12" max="12" width="9.140625" style="11" customWidth="1"/>
    <col min="13" max="13" width="5.5703125" style="11" customWidth="1"/>
    <col min="14" max="14" width="9.140625" style="11"/>
    <col min="15" max="15" width="4.42578125" style="23" customWidth="1"/>
    <col min="16" max="16" width="12.85546875" style="11" customWidth="1"/>
    <col min="17" max="17" width="4.85546875" style="11" customWidth="1"/>
    <col min="18" max="18" width="11.140625" style="11" customWidth="1"/>
    <col min="19" max="19" width="4.85546875" style="31" customWidth="1"/>
    <col min="20" max="20" width="9.140625" style="12" customWidth="1"/>
    <col min="21" max="21" width="12.42578125" style="13" customWidth="1"/>
    <col min="22" max="22" width="9.140625" style="12"/>
    <col min="23" max="23" width="9.140625" style="14"/>
    <col min="24" max="25" width="9.140625" style="3"/>
    <col min="26" max="26" width="14.140625" style="4" customWidth="1"/>
    <col min="27" max="27" width="13" style="1" customWidth="1"/>
    <col min="29" max="29" width="9.140625" style="6"/>
  </cols>
  <sheetData>
    <row r="1" spans="2:36" ht="34.5" customHeight="1">
      <c r="B1" s="30" t="s">
        <v>10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0"/>
    </row>
    <row r="2" spans="2:36" ht="45">
      <c r="B2" s="15"/>
      <c r="C2" s="16" t="s">
        <v>9</v>
      </c>
      <c r="D2" s="15" t="s">
        <v>0</v>
      </c>
      <c r="E2" s="39"/>
      <c r="F2" s="15" t="s">
        <v>1</v>
      </c>
      <c r="G2" s="39"/>
      <c r="H2" s="15" t="s">
        <v>2</v>
      </c>
      <c r="I2" s="39"/>
      <c r="J2" s="15" t="s">
        <v>3</v>
      </c>
      <c r="K2" s="39"/>
      <c r="L2" s="15" t="s">
        <v>4</v>
      </c>
      <c r="M2" s="39"/>
      <c r="N2" s="15" t="s">
        <v>5</v>
      </c>
      <c r="O2" s="39"/>
      <c r="P2" s="15" t="s">
        <v>6</v>
      </c>
      <c r="Q2" s="39"/>
      <c r="R2" s="16" t="s">
        <v>7</v>
      </c>
      <c r="S2" s="40"/>
      <c r="AA2" s="5"/>
    </row>
    <row r="3" spans="2:36" ht="24.95" customHeight="1">
      <c r="B3" s="17">
        <v>1</v>
      </c>
      <c r="C3" s="18" t="s">
        <v>11</v>
      </c>
      <c r="D3" s="29"/>
      <c r="E3" s="19" t="str">
        <f>IF(D3="","",IF(D3="0",1,0))</f>
        <v/>
      </c>
      <c r="F3" s="10"/>
      <c r="G3" s="19" t="str">
        <f>IF(F3="","",IF(F3="3,79",1,0))</f>
        <v/>
      </c>
      <c r="H3" s="10"/>
      <c r="I3" s="19" t="str">
        <f>IF(H3="","",IF(H3="0",1,0))</f>
        <v/>
      </c>
      <c r="J3" s="10"/>
      <c r="K3" s="19" t="str">
        <f>IF(J3="","",IF(J3="3,8",1,0))</f>
        <v/>
      </c>
      <c r="L3" s="10"/>
      <c r="M3" s="19" t="str">
        <f>IF(L3="","",IF(L3="0",1,0))</f>
        <v/>
      </c>
      <c r="N3" s="10"/>
      <c r="O3" s="19" t="str">
        <f>IF(N3="","",IF(N3="4",1,0))</f>
        <v/>
      </c>
      <c r="P3" s="10"/>
      <c r="Q3" s="19" t="str">
        <f>IF(P3="","",IF(P3="3,790",1,0))</f>
        <v/>
      </c>
      <c r="R3" s="10"/>
      <c r="S3" s="19" t="str">
        <f>IF(R3="","",IF(R3="3,79",1,0))</f>
        <v/>
      </c>
      <c r="AC3" s="7"/>
      <c r="AD3" s="7"/>
      <c r="AE3" s="7"/>
      <c r="AF3" s="7"/>
      <c r="AG3" s="7"/>
      <c r="AH3" s="7"/>
      <c r="AI3" s="7"/>
      <c r="AJ3" s="7"/>
    </row>
    <row r="4" spans="2:36" ht="24.95" customHeight="1">
      <c r="B4" s="17">
        <v>2</v>
      </c>
      <c r="C4" s="18" t="s">
        <v>12</v>
      </c>
      <c r="D4" s="29"/>
      <c r="E4" s="19" t="str">
        <f>IF(D4="","",IF(D4="500",1,0))</f>
        <v/>
      </c>
      <c r="F4" s="10"/>
      <c r="G4" s="19" t="str">
        <f>IF(F4="","",IF(F4="500,01",1,0))</f>
        <v/>
      </c>
      <c r="H4" s="10"/>
      <c r="I4" s="19" t="str">
        <f>IF(H4="","",IF(H4="500",1,0))</f>
        <v/>
      </c>
      <c r="J4" s="10"/>
      <c r="K4" s="19" t="str">
        <f>IF(J4="","",IF(J4="500,0",1,0))</f>
        <v/>
      </c>
      <c r="L4" s="10"/>
      <c r="M4" s="19" t="str">
        <f>IF(L4="","",IF(L4="1000",1,0))</f>
        <v/>
      </c>
      <c r="N4" s="10"/>
      <c r="O4" s="19" t="str">
        <f>IF(N4="","",IF(N4="500",1,0))</f>
        <v/>
      </c>
      <c r="P4" s="10"/>
      <c r="Q4" s="19" t="str">
        <f>IF(P4="","",IF(P4="500,006",1,0))</f>
        <v/>
      </c>
      <c r="R4" s="10"/>
      <c r="S4" s="19" t="str">
        <f>IF(R4="","",IF(R4="500,01",1,0))</f>
        <v/>
      </c>
      <c r="AC4" s="7"/>
      <c r="AD4" s="7"/>
      <c r="AE4" s="7"/>
      <c r="AF4" s="7"/>
      <c r="AG4" s="7"/>
      <c r="AH4" s="7"/>
      <c r="AI4" s="7"/>
      <c r="AJ4" s="7"/>
    </row>
    <row r="5" spans="2:36" ht="24.95" customHeight="1">
      <c r="B5" s="17">
        <v>3</v>
      </c>
      <c r="C5" s="18" t="s">
        <v>13</v>
      </c>
      <c r="D5" s="29"/>
      <c r="E5" s="19" t="str">
        <f>IF(D5="","",IF(D5="0",1,0))</f>
        <v/>
      </c>
      <c r="F5" s="10"/>
      <c r="G5" s="19" t="str">
        <f>IF(F5="","",IF(F5="0,07",1,0))</f>
        <v/>
      </c>
      <c r="H5" s="10"/>
      <c r="I5" s="19" t="str">
        <f t="shared" ref="I5:I22" si="0">IF(H5="","",IF(H5="0",1,0))</f>
        <v/>
      </c>
      <c r="J5" s="10"/>
      <c r="K5" s="19" t="str">
        <f>IF(J5="","",IF(J5="0,1",1,0))</f>
        <v/>
      </c>
      <c r="L5" s="10"/>
      <c r="M5" s="19" t="str">
        <f t="shared" ref="M4:M22" si="1">IF(L5="","",IF(L5="0",1,0))</f>
        <v/>
      </c>
      <c r="N5" s="10"/>
      <c r="O5" s="19" t="str">
        <f t="shared" ref="O5:O22" si="2">IF(N5="","",IF(N5="0",1,0))</f>
        <v/>
      </c>
      <c r="P5" s="10"/>
      <c r="Q5" s="19" t="str">
        <f>IF(P5="","",IF(P5="0,071",1,0))</f>
        <v/>
      </c>
      <c r="R5" s="10"/>
      <c r="S5" s="19" t="str">
        <f>IF(R5="","",IF(R5="0,07",1,0))</f>
        <v/>
      </c>
      <c r="AC5" s="7"/>
      <c r="AD5" s="7"/>
      <c r="AE5" s="7"/>
      <c r="AF5" s="7"/>
      <c r="AG5" s="7"/>
      <c r="AH5" s="7"/>
      <c r="AI5" s="7"/>
      <c r="AJ5" s="7"/>
    </row>
    <row r="6" spans="2:36" ht="24.95" customHeight="1">
      <c r="B6" s="17">
        <v>4</v>
      </c>
      <c r="C6" s="18" t="s">
        <v>14</v>
      </c>
      <c r="D6" s="29"/>
      <c r="E6" s="19" t="str">
        <f>IF(D6="","",IF(D6="10",1,0))</f>
        <v/>
      </c>
      <c r="F6" s="10"/>
      <c r="G6" s="19" t="str">
        <f>IF(F6="","",IF(F6="12,80",1,0))</f>
        <v/>
      </c>
      <c r="H6" s="10"/>
      <c r="I6" s="19" t="str">
        <f t="shared" si="0"/>
        <v/>
      </c>
      <c r="J6" s="10"/>
      <c r="K6" s="19" t="str">
        <f>IF(J6="","",IF(J6="12,8",1,0))</f>
        <v/>
      </c>
      <c r="L6" s="10"/>
      <c r="M6" s="19" t="str">
        <f t="shared" si="1"/>
        <v/>
      </c>
      <c r="N6" s="10"/>
      <c r="O6" s="19" t="str">
        <f>IF(N6="","",IF(N6="13",1,0))</f>
        <v/>
      </c>
      <c r="P6" s="10"/>
      <c r="Q6" s="19" t="str">
        <f>IF(P6="","",IF(P6="12,800",1,0))</f>
        <v/>
      </c>
      <c r="R6" s="10"/>
      <c r="S6" s="19" t="str">
        <f>IF(R6="","",IF(R6="12,80",1,0))</f>
        <v/>
      </c>
      <c r="AC6" s="7"/>
      <c r="AD6" s="7"/>
      <c r="AE6" s="7"/>
      <c r="AF6" s="7"/>
      <c r="AG6" s="7"/>
      <c r="AH6" s="7"/>
      <c r="AI6" s="7"/>
      <c r="AJ6" s="7"/>
    </row>
    <row r="7" spans="2:36" ht="24.95" customHeight="1">
      <c r="B7" s="17">
        <v>5</v>
      </c>
      <c r="C7" s="18" t="s">
        <v>15</v>
      </c>
      <c r="D7" s="29"/>
      <c r="E7" s="19" t="str">
        <f>IF(D7="","",IF(D7="370",1,0))</f>
        <v/>
      </c>
      <c r="F7" s="10"/>
      <c r="G7" s="19" t="str">
        <f>IF(F7="","",IF(F7="369,00",1,0))</f>
        <v/>
      </c>
      <c r="H7" s="10"/>
      <c r="I7" s="19" t="str">
        <f>IF(H7="","",IF(H7="400",1,0))</f>
        <v/>
      </c>
      <c r="J7" s="10"/>
      <c r="K7" s="19" t="str">
        <f>IF(J7="","",IF(J7="369,0",1,0))</f>
        <v/>
      </c>
      <c r="L7" s="10"/>
      <c r="M7" s="19" t="str">
        <f t="shared" si="1"/>
        <v/>
      </c>
      <c r="N7" s="10"/>
      <c r="O7" s="19" t="str">
        <f>IF(N7="","",IF(N7="369",1,0))</f>
        <v/>
      </c>
      <c r="P7" s="10"/>
      <c r="Q7" s="19" t="str">
        <f>IF(P7="","",IF(P7="369,000",1,0))</f>
        <v/>
      </c>
      <c r="R7" s="10"/>
      <c r="S7" s="19" t="str">
        <f>IF(R7="","",IF(R7="369,00",1,0))</f>
        <v/>
      </c>
      <c r="AC7" s="7"/>
      <c r="AD7" s="7"/>
      <c r="AE7" s="7"/>
      <c r="AF7" s="7"/>
      <c r="AG7" s="7"/>
      <c r="AH7" s="7"/>
      <c r="AI7" s="7"/>
      <c r="AJ7" s="7"/>
    </row>
    <row r="8" spans="2:36" ht="24.95" customHeight="1">
      <c r="B8" s="17">
        <v>6</v>
      </c>
      <c r="C8" s="18" t="s">
        <v>16</v>
      </c>
      <c r="D8" s="29"/>
      <c r="E8" s="19" t="str">
        <f>IF(D8="","",IF(D8="1860",1,0))</f>
        <v/>
      </c>
      <c r="F8" s="10"/>
      <c r="G8" s="19" t="str">
        <f>IF(F8="","",IF(F8="1856,06",1,0))</f>
        <v/>
      </c>
      <c r="H8" s="10"/>
      <c r="I8" s="19" t="str">
        <f>IF(H8="","",IF(H8="1900",1,0))</f>
        <v/>
      </c>
      <c r="J8" s="10"/>
      <c r="K8" s="19" t="str">
        <f>IF(J8="","",IF(J8="1856,1",1,0))</f>
        <v/>
      </c>
      <c r="L8" s="10"/>
      <c r="M8" s="19" t="str">
        <f>IF(L8="","",IF(L8="2000",1,0))</f>
        <v/>
      </c>
      <c r="N8" s="10"/>
      <c r="O8" s="19" t="str">
        <f>IF(N8="","",IF(N8="1856",1,0))</f>
        <v/>
      </c>
      <c r="P8" s="10"/>
      <c r="Q8" s="19" t="str">
        <f>IF(P8="","",IF(P8="1856,056",1,0))</f>
        <v/>
      </c>
      <c r="R8" s="10"/>
      <c r="S8" s="19" t="str">
        <f>IF(R8="","",IF(R8="1856,06",1,0))</f>
        <v/>
      </c>
      <c r="AC8" s="7"/>
      <c r="AD8" s="7"/>
      <c r="AE8" s="7"/>
      <c r="AF8" s="7"/>
      <c r="AG8" s="7"/>
      <c r="AH8" s="7"/>
      <c r="AI8" s="7"/>
      <c r="AJ8" s="7"/>
    </row>
    <row r="9" spans="2:36" ht="24.95" customHeight="1">
      <c r="B9" s="17">
        <v>7</v>
      </c>
      <c r="C9" s="18" t="s">
        <v>17</v>
      </c>
      <c r="D9" s="29"/>
      <c r="E9" s="19" t="str">
        <f>IF(D9="","",IF(D9="0",1,0))</f>
        <v/>
      </c>
      <c r="F9" s="10"/>
      <c r="G9" s="19" t="str">
        <f>IF(F9="","",IF(F9="0,01",1,0))</f>
        <v/>
      </c>
      <c r="H9" s="10"/>
      <c r="I9" s="19" t="str">
        <f t="shared" si="0"/>
        <v/>
      </c>
      <c r="J9" s="10"/>
      <c r="K9" s="19" t="str">
        <f>IF(J9="","",IF(J9="0,0",1,0))</f>
        <v/>
      </c>
      <c r="L9" s="10"/>
      <c r="M9" s="19" t="str">
        <f t="shared" si="1"/>
        <v/>
      </c>
      <c r="N9" s="10"/>
      <c r="O9" s="19" t="str">
        <f t="shared" si="2"/>
        <v/>
      </c>
      <c r="P9" s="10"/>
      <c r="Q9" s="19" t="str">
        <f>IF(P9="","",IF(P9="0,007",1,0))</f>
        <v/>
      </c>
      <c r="R9" s="10"/>
      <c r="S9" s="19" t="str">
        <f>IF(R9="","",IF(R9="0,01",1,0))</f>
        <v/>
      </c>
      <c r="AC9" s="7"/>
      <c r="AD9" s="7"/>
      <c r="AE9" s="7"/>
      <c r="AF9" s="7"/>
      <c r="AG9" s="7"/>
      <c r="AH9" s="7"/>
      <c r="AI9" s="7"/>
      <c r="AJ9" s="7"/>
    </row>
    <row r="10" spans="2:36" ht="24.95" customHeight="1">
      <c r="B10" s="17">
        <v>8</v>
      </c>
      <c r="C10" s="18" t="s">
        <v>18</v>
      </c>
      <c r="D10" s="29"/>
      <c r="E10" s="19" t="str">
        <f>IF(D10="","",IF(D10="550",1,0))</f>
        <v/>
      </c>
      <c r="F10" s="10"/>
      <c r="G10" s="19" t="str">
        <f>IF(F10="","",IF(F10="548,02",1,0))</f>
        <v/>
      </c>
      <c r="H10" s="10"/>
      <c r="I10" s="19" t="str">
        <f>IF(H10="","",IF(H10="500",1,0))</f>
        <v/>
      </c>
      <c r="J10" s="10"/>
      <c r="K10" s="19" t="str">
        <f>IF(J10="","",IF(J10="548,0",1,0))</f>
        <v/>
      </c>
      <c r="L10" s="10"/>
      <c r="M10" s="19" t="str">
        <f>IF(L10="","",IF(L10="1000",1,0))</f>
        <v/>
      </c>
      <c r="N10" s="10"/>
      <c r="O10" s="19" t="str">
        <f>IF(N10="","",IF(N10="548",1,0))</f>
        <v/>
      </c>
      <c r="P10" s="10"/>
      <c r="Q10" s="19" t="str">
        <f>IF(P10="","",IF(P10="548,016",1,0))</f>
        <v/>
      </c>
      <c r="R10" s="10"/>
      <c r="S10" s="19" t="str">
        <f>IF(R10="","",IF(R10="548,02",1,0))</f>
        <v/>
      </c>
      <c r="AC10" s="7"/>
      <c r="AD10" s="7"/>
      <c r="AE10" s="7"/>
      <c r="AF10" s="7"/>
      <c r="AG10" s="7"/>
      <c r="AH10" s="7"/>
      <c r="AI10" s="7"/>
      <c r="AJ10" s="7"/>
    </row>
    <row r="11" spans="2:36" ht="24.95" customHeight="1">
      <c r="B11" s="17">
        <v>9</v>
      </c>
      <c r="C11" s="18" t="s">
        <v>19</v>
      </c>
      <c r="D11" s="29"/>
      <c r="E11" s="19" t="str">
        <f>IF(D11="","",IF(D11="10",1,0))</f>
        <v/>
      </c>
      <c r="F11" s="10"/>
      <c r="G11" s="19" t="str">
        <f>IF(F11="","",IF(F11="5,38",1,0))</f>
        <v/>
      </c>
      <c r="H11" s="10"/>
      <c r="I11" s="19" t="str">
        <f t="shared" si="0"/>
        <v/>
      </c>
      <c r="J11" s="10"/>
      <c r="K11" s="19" t="str">
        <f>IF(J11="","",IF(J11="5,4",1,0))</f>
        <v/>
      </c>
      <c r="L11" s="10"/>
      <c r="M11" s="19" t="str">
        <f t="shared" si="1"/>
        <v/>
      </c>
      <c r="N11" s="10"/>
      <c r="O11" s="19" t="str">
        <f>IF(N11="","",IF(N11="5",1,0))</f>
        <v/>
      </c>
      <c r="P11" s="10"/>
      <c r="Q11" s="19" t="str">
        <f>IF(P11="","",IF(P11="5,380",1,0))</f>
        <v/>
      </c>
      <c r="R11" s="10"/>
      <c r="S11" s="19" t="str">
        <f>IF(R11="","",IF(R11="5,38",1,0))</f>
        <v/>
      </c>
      <c r="AC11" s="7"/>
      <c r="AD11" s="7"/>
      <c r="AE11" s="7"/>
      <c r="AF11" s="7"/>
      <c r="AG11" s="7"/>
      <c r="AH11" s="7"/>
      <c r="AI11" s="7"/>
      <c r="AJ11" s="7"/>
    </row>
    <row r="12" spans="2:36" ht="24.95" customHeight="1">
      <c r="B12" s="17">
        <v>10</v>
      </c>
      <c r="C12" s="18" t="s">
        <v>20</v>
      </c>
      <c r="D12" s="29"/>
      <c r="E12" s="19" t="str">
        <f>IF(D12="","",IF(D12="70",1,0))</f>
        <v/>
      </c>
      <c r="F12" s="10"/>
      <c r="G12" s="19" t="str">
        <f>IF(F12="","",IF(F12="70,00",1,0))</f>
        <v/>
      </c>
      <c r="H12" s="10"/>
      <c r="I12" s="19" t="str">
        <f>IF(H12="","",IF(H12="100",1,0))</f>
        <v/>
      </c>
      <c r="J12" s="10"/>
      <c r="K12" s="19" t="str">
        <f>IF(J12="","",IF(J12="70,0",1,0))</f>
        <v/>
      </c>
      <c r="L12" s="10"/>
      <c r="M12" s="19" t="str">
        <f t="shared" si="1"/>
        <v/>
      </c>
      <c r="N12" s="10"/>
      <c r="O12" s="19" t="str">
        <f>IF(N12="","",IF(N12="70",1,0))</f>
        <v/>
      </c>
      <c r="P12" s="10"/>
      <c r="Q12" s="19" t="str">
        <f>IF(P12="","",IF(P12="70,000",1,0))</f>
        <v/>
      </c>
      <c r="R12" s="10"/>
      <c r="S12" s="19" t="str">
        <f>IF(R12="","",IF(R12="70,00",1,0))</f>
        <v/>
      </c>
      <c r="AC12" s="7"/>
      <c r="AD12" s="7"/>
      <c r="AE12" s="7"/>
      <c r="AF12" s="7"/>
      <c r="AG12" s="7"/>
      <c r="AH12" s="7"/>
      <c r="AI12" s="7"/>
      <c r="AJ12" s="7"/>
    </row>
    <row r="13" spans="2:36" ht="24.95" customHeight="1">
      <c r="B13" s="17">
        <v>11</v>
      </c>
      <c r="C13" s="18" t="s">
        <v>21</v>
      </c>
      <c r="D13" s="29"/>
      <c r="E13" s="19" t="str">
        <f>IF(D13="","",IF(D13="90",1,0))</f>
        <v/>
      </c>
      <c r="F13" s="10"/>
      <c r="G13" s="19" t="str">
        <f>IF(F13="","",IF(F13="89,01",1,0))</f>
        <v/>
      </c>
      <c r="H13" s="10"/>
      <c r="I13" s="19" t="str">
        <f>IF(H13="","",IF(H13="100",1,0))</f>
        <v/>
      </c>
      <c r="J13" s="10"/>
      <c r="K13" s="19" t="str">
        <f>IF(J13="","",IF(J13="89,0",1,0))</f>
        <v/>
      </c>
      <c r="L13" s="10"/>
      <c r="M13" s="19" t="str">
        <f t="shared" si="1"/>
        <v/>
      </c>
      <c r="N13" s="10"/>
      <c r="O13" s="19" t="str">
        <f>IF(N13="","",IF(N13="89",1,0))</f>
        <v/>
      </c>
      <c r="P13" s="10"/>
      <c r="Q13" s="19" t="str">
        <f>IF(P13="","",IF(P13="89,012",1,0))</f>
        <v/>
      </c>
      <c r="R13" s="10"/>
      <c r="S13" s="19" t="str">
        <f>IF(R13="","",IF(R13="89,01",1,0))</f>
        <v/>
      </c>
      <c r="AC13" s="7"/>
      <c r="AD13" s="7"/>
      <c r="AE13" s="7"/>
      <c r="AF13" s="7"/>
      <c r="AG13" s="7"/>
      <c r="AH13" s="7"/>
      <c r="AI13" s="7"/>
      <c r="AJ13" s="7"/>
    </row>
    <row r="14" spans="2:36" ht="24.95" customHeight="1">
      <c r="B14" s="17">
        <v>12</v>
      </c>
      <c r="C14" s="18" t="s">
        <v>22</v>
      </c>
      <c r="D14" s="29"/>
      <c r="E14" s="19" t="str">
        <f>IF(D14="","",IF(D14="200",1,0))</f>
        <v/>
      </c>
      <c r="F14" s="10"/>
      <c r="G14" s="19" t="str">
        <f>IF(F14="","",IF(F14="198,60",1,0))</f>
        <v/>
      </c>
      <c r="H14" s="10"/>
      <c r="I14" s="19" t="str">
        <f>IF(H14="","",IF(H14="200",1,0))</f>
        <v/>
      </c>
      <c r="J14" s="10"/>
      <c r="K14" s="19" t="str">
        <f>IF(J14="","",IF(J14="198,6",1,0))</f>
        <v/>
      </c>
      <c r="L14" s="10"/>
      <c r="M14" s="19" t="str">
        <f t="shared" si="1"/>
        <v/>
      </c>
      <c r="N14" s="10"/>
      <c r="O14" s="19" t="str">
        <f>IF(N14="","",IF(N14="199",1,0))</f>
        <v/>
      </c>
      <c r="P14" s="10"/>
      <c r="Q14" s="19" t="str">
        <f>IF(P14="","",IF(P14="198,600",1,0))</f>
        <v/>
      </c>
      <c r="R14" s="10"/>
      <c r="S14" s="19" t="str">
        <f>IF(R14="","",IF(R14="198,60",1,0))</f>
        <v/>
      </c>
      <c r="AC14" s="7"/>
      <c r="AD14" s="7"/>
      <c r="AE14" s="7"/>
      <c r="AF14" s="7"/>
      <c r="AG14" s="7"/>
      <c r="AH14" s="7"/>
      <c r="AI14" s="7"/>
      <c r="AJ14" s="7"/>
    </row>
    <row r="15" spans="2:36" ht="24.95" customHeight="1">
      <c r="B15" s="17">
        <v>13</v>
      </c>
      <c r="C15" s="18" t="s">
        <v>23</v>
      </c>
      <c r="D15" s="29"/>
      <c r="E15" s="19" t="str">
        <f>IF(D15="","",IF(D15="80",1,0))</f>
        <v/>
      </c>
      <c r="F15" s="10"/>
      <c r="G15" s="19" t="str">
        <f>IF(F15="","",IF(F15="75,05",1,0))</f>
        <v/>
      </c>
      <c r="H15" s="10"/>
      <c r="I15" s="19" t="str">
        <f>IF(H15="","",IF(H15="100",1,0))</f>
        <v/>
      </c>
      <c r="J15" s="10"/>
      <c r="K15" s="19" t="str">
        <f>IF(J15="","",IF(J15="75,1",1,0))</f>
        <v/>
      </c>
      <c r="L15" s="10"/>
      <c r="M15" s="19" t="str">
        <f t="shared" si="1"/>
        <v/>
      </c>
      <c r="N15" s="10"/>
      <c r="O15" s="19" t="str">
        <f>IF(N15="","",IF(N15="75",1,0))</f>
        <v/>
      </c>
      <c r="P15" s="10"/>
      <c r="Q15" s="19" t="str">
        <f>IF(P15="","",IF(P15="75,051",1,0))</f>
        <v/>
      </c>
      <c r="R15" s="10"/>
      <c r="S15" s="19" t="str">
        <f>IF(R15="","",IF(R15="75,05",1,0))</f>
        <v/>
      </c>
      <c r="AC15" s="7"/>
      <c r="AD15" s="7"/>
      <c r="AE15" s="7"/>
      <c r="AF15" s="7"/>
      <c r="AG15" s="7"/>
      <c r="AH15" s="7"/>
      <c r="AI15" s="7"/>
      <c r="AJ15" s="7"/>
    </row>
    <row r="16" spans="2:36" ht="24.95" customHeight="1">
      <c r="B16" s="17">
        <v>14</v>
      </c>
      <c r="C16" s="18" t="s">
        <v>24</v>
      </c>
      <c r="D16" s="29"/>
      <c r="E16" s="19" t="str">
        <f>IF(D16="","",IF(D16="10",1,0))</f>
        <v/>
      </c>
      <c r="F16" s="10"/>
      <c r="G16" s="19" t="str">
        <f>IF(F16="","",IF(F16="10,06",1,0))</f>
        <v/>
      </c>
      <c r="H16" s="10"/>
      <c r="I16" s="19" t="str">
        <f t="shared" si="0"/>
        <v/>
      </c>
      <c r="J16" s="10"/>
      <c r="K16" s="19" t="str">
        <f>IF(J16="","",IF(J16="10,1",1,0))</f>
        <v/>
      </c>
      <c r="L16" s="10"/>
      <c r="M16" s="19" t="str">
        <f t="shared" si="1"/>
        <v/>
      </c>
      <c r="N16" s="10"/>
      <c r="O16" s="19" t="str">
        <f>IF(N16="","",IF(N16="10",1,0))</f>
        <v/>
      </c>
      <c r="P16" s="10"/>
      <c r="Q16" s="19" t="str">
        <f>IF(P16="","",IF(P16="10,060",1,0))</f>
        <v/>
      </c>
      <c r="R16" s="10"/>
      <c r="S16" s="19" t="str">
        <f>IF(R16="","",IF(R16="10,06",1,0))</f>
        <v/>
      </c>
      <c r="AC16" s="7"/>
      <c r="AD16" s="7"/>
      <c r="AE16" s="7"/>
      <c r="AF16" s="7"/>
      <c r="AG16" s="7"/>
      <c r="AH16" s="7"/>
      <c r="AI16" s="7"/>
      <c r="AJ16" s="7"/>
    </row>
    <row r="17" spans="2:36" ht="24.95" customHeight="1">
      <c r="B17" s="17">
        <v>15</v>
      </c>
      <c r="C17" s="18" t="s">
        <v>25</v>
      </c>
      <c r="D17" s="29"/>
      <c r="E17" s="19" t="str">
        <f>IF(D17="","",IF(D17="22220",1,0))</f>
        <v/>
      </c>
      <c r="F17" s="10"/>
      <c r="G17" s="19" t="str">
        <f>IF(F17="","",IF(F17="22222,00",1,0))</f>
        <v/>
      </c>
      <c r="H17" s="10"/>
      <c r="I17" s="19" t="str">
        <f>IF(H17="","",IF(H17="22200",1,0))</f>
        <v/>
      </c>
      <c r="J17" s="10"/>
      <c r="K17" s="19" t="str">
        <f>IF(J17="","",IF(J17="22222,0",1,0))</f>
        <v/>
      </c>
      <c r="L17" s="10"/>
      <c r="M17" s="19" t="str">
        <f>IF(L17="","",IF(L17="22000",1,0))</f>
        <v/>
      </c>
      <c r="N17" s="10"/>
      <c r="O17" s="19" t="str">
        <f>IF(N17="","",IF(N17="22222",1,0))</f>
        <v/>
      </c>
      <c r="P17" s="10"/>
      <c r="Q17" s="19" t="str">
        <f>IF(P17="","",IF(P17="22222,000",1,0))</f>
        <v/>
      </c>
      <c r="R17" s="10"/>
      <c r="S17" s="19" t="str">
        <f>IF(R17="","",IF(R17="22222,00",1,0))</f>
        <v/>
      </c>
      <c r="AC17" s="7"/>
      <c r="AD17" s="7"/>
      <c r="AE17" s="7"/>
      <c r="AF17" s="7"/>
      <c r="AG17" s="7"/>
      <c r="AH17" s="7"/>
      <c r="AI17" s="7"/>
      <c r="AJ17" s="7"/>
    </row>
    <row r="18" spans="2:36" ht="24.95" customHeight="1">
      <c r="B18" s="17">
        <v>16</v>
      </c>
      <c r="C18" s="18" t="s">
        <v>26</v>
      </c>
      <c r="D18" s="29"/>
      <c r="E18" s="19" t="str">
        <f>IF(D18="","",IF(D18="5700",1,0))</f>
        <v/>
      </c>
      <c r="F18" s="10"/>
      <c r="G18" s="19" t="str">
        <f>IF(F18="","",IF(F18="5700,49",1,0))</f>
        <v/>
      </c>
      <c r="H18" s="10"/>
      <c r="I18" s="19" t="str">
        <f>IF(H18="","",IF(H18="5700",1,0))</f>
        <v/>
      </c>
      <c r="J18" s="10"/>
      <c r="K18" s="19" t="str">
        <f>IF(J18="","",IF(J18="5700,5",1,0))</f>
        <v/>
      </c>
      <c r="L18" s="10"/>
      <c r="M18" s="19" t="str">
        <f>IF(L18="","",IF(L18="6000",1,0))</f>
        <v/>
      </c>
      <c r="N18" s="10"/>
      <c r="O18" s="19" t="str">
        <f>IF(N18="","",IF(N18="5700",1,0))</f>
        <v/>
      </c>
      <c r="P18" s="10"/>
      <c r="Q18" s="19" t="str">
        <f>IF(P18="","",IF(P18="5700,490",1,0))</f>
        <v/>
      </c>
      <c r="R18" s="10"/>
      <c r="S18" s="19" t="str">
        <f>IF(R18="","",IF(R18="5700,49",1,0))</f>
        <v/>
      </c>
      <c r="AC18" s="7"/>
      <c r="AD18" s="7"/>
      <c r="AE18" s="7"/>
      <c r="AF18" s="7"/>
      <c r="AG18" s="7"/>
      <c r="AH18" s="7"/>
      <c r="AI18" s="7"/>
      <c r="AJ18" s="7"/>
    </row>
    <row r="19" spans="2:36" ht="24.95" customHeight="1">
      <c r="B19" s="17">
        <v>17</v>
      </c>
      <c r="C19" s="18" t="s">
        <v>27</v>
      </c>
      <c r="D19" s="29"/>
      <c r="E19" s="19" t="str">
        <f>IF(D19="","",IF(D19="500",1,0))</f>
        <v/>
      </c>
      <c r="F19" s="10"/>
      <c r="G19" s="19" t="str">
        <f>IF(F19="","",IF(F19="501,00",1,0))</f>
        <v/>
      </c>
      <c r="H19" s="10"/>
      <c r="I19" s="19" t="str">
        <f>IF(H19="","",IF(H19="500",1,0))</f>
        <v/>
      </c>
      <c r="J19" s="10"/>
      <c r="K19" s="19" t="str">
        <f>IF(J19="","",IF(J19="501,0",1,0))</f>
        <v/>
      </c>
      <c r="L19" s="10"/>
      <c r="M19" s="19" t="str">
        <f>IF(L19="","",IF(L19="1000",1,0))</f>
        <v/>
      </c>
      <c r="N19" s="10"/>
      <c r="O19" s="19" t="str">
        <f>IF(N19="","",IF(N19="501",1,0))</f>
        <v/>
      </c>
      <c r="P19" s="10"/>
      <c r="Q19" s="19" t="str">
        <f>IF(P19="","",IF(P19="501,000",1,0))</f>
        <v/>
      </c>
      <c r="R19" s="10"/>
      <c r="S19" s="19" t="str">
        <f>IF(R19="","",IF(R19="501,00",1,0))</f>
        <v/>
      </c>
      <c r="AC19" s="7"/>
      <c r="AD19" s="7"/>
      <c r="AE19" s="7"/>
      <c r="AF19" s="7"/>
      <c r="AG19" s="7"/>
      <c r="AH19" s="7"/>
      <c r="AI19" s="7"/>
      <c r="AJ19" s="7"/>
    </row>
    <row r="20" spans="2:36" ht="24.95" customHeight="1">
      <c r="B20" s="17">
        <v>18</v>
      </c>
      <c r="C20" s="18" t="s">
        <v>28</v>
      </c>
      <c r="D20" s="29"/>
      <c r="E20" s="19" t="str">
        <f>IF(D20="","",IF(D20="40",1,0))</f>
        <v/>
      </c>
      <c r="F20" s="10"/>
      <c r="G20" s="19" t="str">
        <f>IF(F20="","",IF(F20="44,70",1,0))</f>
        <v/>
      </c>
      <c r="H20" s="10"/>
      <c r="I20" s="19" t="str">
        <f t="shared" si="0"/>
        <v/>
      </c>
      <c r="J20" s="10"/>
      <c r="K20" s="19" t="str">
        <f>IF(J20="","",IF(J20="44,7",1,0))</f>
        <v/>
      </c>
      <c r="L20" s="10"/>
      <c r="M20" s="19" t="str">
        <f t="shared" si="1"/>
        <v/>
      </c>
      <c r="N20" s="10"/>
      <c r="O20" s="19" t="str">
        <f>IF(N20="","",IF(N20="45",1,0))</f>
        <v/>
      </c>
      <c r="P20" s="10"/>
      <c r="Q20" s="19" t="str">
        <f>IF(P20="","",IF(P20="44,700",1,0))</f>
        <v/>
      </c>
      <c r="R20" s="10"/>
      <c r="S20" s="19" t="str">
        <f>IF(R20="","",IF(R20="44,70",1,0))</f>
        <v/>
      </c>
      <c r="AC20" s="7"/>
      <c r="AD20" s="7"/>
      <c r="AE20" s="7"/>
      <c r="AF20" s="7"/>
      <c r="AG20" s="7"/>
      <c r="AH20" s="7"/>
      <c r="AI20" s="7"/>
      <c r="AJ20" s="7"/>
    </row>
    <row r="21" spans="2:36" ht="24.95" customHeight="1">
      <c r="B21" s="17">
        <v>19</v>
      </c>
      <c r="C21" s="18" t="s">
        <v>29</v>
      </c>
      <c r="D21" s="29"/>
      <c r="E21" s="19" t="str">
        <f>IF(D21="","",IF(D21="0",1,0))</f>
        <v/>
      </c>
      <c r="F21" s="10"/>
      <c r="G21" s="19" t="str">
        <f>IF(F21="","",IF(F21="0,98",1,0))</f>
        <v/>
      </c>
      <c r="H21" s="10"/>
      <c r="I21" s="19" t="str">
        <f t="shared" si="0"/>
        <v/>
      </c>
      <c r="J21" s="10"/>
      <c r="K21" s="19" t="str">
        <f>IF(J21="","",IF(J21="1,0",1,0))</f>
        <v/>
      </c>
      <c r="L21" s="10"/>
      <c r="M21" s="19" t="str">
        <f t="shared" si="1"/>
        <v/>
      </c>
      <c r="N21" s="10"/>
      <c r="O21" s="19" t="str">
        <f>IF(N21="","",IF(N21="1",1,0))</f>
        <v/>
      </c>
      <c r="P21" s="10"/>
      <c r="Q21" s="19" t="str">
        <f>IF(P21="","",IF(P21="0,980",1,0))</f>
        <v/>
      </c>
      <c r="R21" s="10"/>
      <c r="S21" s="19" t="str">
        <f>IF(R21="","",IF(R21="0,98",1,0))</f>
        <v/>
      </c>
      <c r="AC21" s="7"/>
      <c r="AD21" s="7"/>
      <c r="AE21" s="7"/>
      <c r="AF21" s="7"/>
      <c r="AG21" s="7"/>
      <c r="AH21" s="7"/>
      <c r="AI21" s="7"/>
      <c r="AJ21" s="7"/>
    </row>
    <row r="22" spans="2:36" ht="24.95" customHeight="1">
      <c r="B22" s="17">
        <v>20</v>
      </c>
      <c r="C22" s="18" t="s">
        <v>30</v>
      </c>
      <c r="D22" s="29"/>
      <c r="E22" s="19" t="str">
        <f>IF(D22="","",IF(D22="0",1,0))</f>
        <v/>
      </c>
      <c r="F22" s="10"/>
      <c r="G22" s="19" t="str">
        <f>IF(F22="","",IF(F22="0,08",1,0))</f>
        <v/>
      </c>
      <c r="H22" s="10"/>
      <c r="I22" s="19" t="str">
        <f t="shared" si="0"/>
        <v/>
      </c>
      <c r="J22" s="10"/>
      <c r="K22" s="19" t="str">
        <f>IF(J22="","",IF(J22="0,1",1,0))</f>
        <v/>
      </c>
      <c r="L22" s="10"/>
      <c r="M22" s="19" t="str">
        <f t="shared" si="1"/>
        <v/>
      </c>
      <c r="N22" s="10"/>
      <c r="O22" s="19" t="str">
        <f t="shared" si="2"/>
        <v/>
      </c>
      <c r="P22" s="10"/>
      <c r="Q22" s="19" t="str">
        <f>IF(P22="","",IF(P22="0,080",1,0))</f>
        <v/>
      </c>
      <c r="R22" s="10"/>
      <c r="S22" s="19" t="str">
        <f>IF(R22="","",IF(R22="0,08",1,0))</f>
        <v/>
      </c>
      <c r="AC22" s="7"/>
      <c r="AD22" s="7"/>
      <c r="AE22" s="7"/>
      <c r="AF22" s="7"/>
      <c r="AG22" s="7"/>
      <c r="AH22" s="7"/>
      <c r="AI22" s="7"/>
      <c r="AJ22" s="7"/>
    </row>
    <row r="23" spans="2:36" s="2" customFormat="1" ht="24.95" customHeight="1">
      <c r="B23" s="21"/>
      <c r="C23" s="22"/>
      <c r="D23" s="20"/>
      <c r="E23" s="36">
        <f>SUM(E3:E22)</f>
        <v>0</v>
      </c>
      <c r="F23" s="20"/>
      <c r="G23" s="36">
        <f>SUM(G3:G22)</f>
        <v>0</v>
      </c>
      <c r="H23" s="20"/>
      <c r="I23" s="36">
        <f>SUM(I3:I22)</f>
        <v>0</v>
      </c>
      <c r="J23" s="36"/>
      <c r="K23" s="36">
        <f>SUM(K3:K22)</f>
        <v>0</v>
      </c>
      <c r="L23" s="20"/>
      <c r="M23" s="36">
        <f>SUM(M3:M22)</f>
        <v>0</v>
      </c>
      <c r="N23" s="20"/>
      <c r="O23" s="36">
        <f>SUM(O3:O22)</f>
        <v>0</v>
      </c>
      <c r="P23" s="36"/>
      <c r="Q23" s="36">
        <f>SUM(Q3:Q22)</f>
        <v>0</v>
      </c>
      <c r="R23" s="20"/>
      <c r="S23" s="37">
        <f>SUM(S3:S22)</f>
        <v>0</v>
      </c>
      <c r="T23" s="23"/>
      <c r="U23" s="38">
        <f>SUM(E23:S23)</f>
        <v>0</v>
      </c>
      <c r="V23" s="23"/>
      <c r="W23" s="23"/>
      <c r="AC23" s="9"/>
      <c r="AD23" s="9"/>
      <c r="AE23" s="9"/>
      <c r="AF23" s="9"/>
      <c r="AG23" s="9"/>
      <c r="AH23" s="9"/>
      <c r="AI23" s="9"/>
      <c r="AJ23" s="9"/>
    </row>
    <row r="24" spans="2:36" s="2" customFormat="1" ht="36" customHeight="1">
      <c r="B24" s="21"/>
      <c r="C24" s="24" t="s">
        <v>8</v>
      </c>
      <c r="D24" s="20"/>
      <c r="E24" s="20"/>
      <c r="F24" s="41">
        <f>IF(U23&lt;48,5,IF(U23&lt;80,4,IF(U23&lt;120,3,IF(U23&lt;144,2,1))))</f>
        <v>5</v>
      </c>
      <c r="G24" s="25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32"/>
      <c r="T24" s="23"/>
      <c r="U24" s="23"/>
      <c r="V24" s="23"/>
      <c r="W24" s="23"/>
      <c r="AC24" s="9"/>
      <c r="AD24" s="9"/>
      <c r="AE24" s="9"/>
      <c r="AF24" s="9"/>
      <c r="AG24" s="9"/>
      <c r="AH24" s="9"/>
      <c r="AI24" s="9"/>
      <c r="AJ24" s="9"/>
    </row>
    <row r="25" spans="2:36" ht="24.95" customHeight="1"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0"/>
      <c r="P25" s="27"/>
      <c r="Q25" s="27"/>
      <c r="R25" s="27"/>
      <c r="S25" s="33"/>
      <c r="AC25" s="7"/>
      <c r="AD25" s="7"/>
      <c r="AE25" s="7"/>
      <c r="AF25" s="7"/>
      <c r="AG25" s="7"/>
      <c r="AH25" s="7"/>
      <c r="AI25" s="7"/>
      <c r="AJ25" s="7"/>
    </row>
    <row r="26" spans="2:36" ht="24.95" customHeight="1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2"/>
      <c r="P26" s="26"/>
      <c r="Q26" s="26"/>
      <c r="R26" s="26"/>
      <c r="S26" s="34"/>
      <c r="AC26" s="7"/>
      <c r="AD26" s="8"/>
      <c r="AE26" s="8"/>
      <c r="AF26" s="8"/>
      <c r="AG26" s="8"/>
      <c r="AH26" s="8"/>
      <c r="AI26" s="8"/>
      <c r="AJ26" s="8"/>
    </row>
    <row r="27" spans="2:36" ht="24.95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2"/>
      <c r="P27" s="26"/>
      <c r="Q27" s="26"/>
      <c r="R27" s="26"/>
      <c r="S27" s="34"/>
    </row>
    <row r="28" spans="2:36" ht="15.75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2"/>
      <c r="P28" s="26"/>
      <c r="Q28" s="26"/>
      <c r="R28" s="26"/>
      <c r="S28" s="34"/>
    </row>
    <row r="29" spans="2:36" ht="15.7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2"/>
      <c r="P29" s="26"/>
      <c r="Q29" s="26"/>
      <c r="R29" s="26"/>
      <c r="S29" s="34"/>
    </row>
    <row r="30" spans="2:36" ht="15.75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2"/>
      <c r="P30" s="26"/>
      <c r="Q30" s="26"/>
      <c r="R30" s="26"/>
      <c r="S30" s="34"/>
    </row>
    <row r="31" spans="2:36" ht="15.7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2"/>
      <c r="P31" s="26"/>
      <c r="Q31" s="26"/>
      <c r="R31" s="26"/>
      <c r="S31" s="34"/>
    </row>
    <row r="32" spans="2:36" ht="15.7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2"/>
      <c r="P32" s="26"/>
      <c r="Q32" s="26"/>
      <c r="R32" s="26"/>
      <c r="S32" s="34"/>
    </row>
    <row r="33" spans="3:19" ht="15.75">
      <c r="C33" s="28"/>
      <c r="D33" s="28"/>
      <c r="E33" s="22"/>
      <c r="F33" s="28"/>
      <c r="G33" s="28"/>
      <c r="H33" s="28"/>
      <c r="I33" s="28"/>
      <c r="J33" s="28"/>
      <c r="K33" s="28"/>
      <c r="L33" s="28"/>
      <c r="M33" s="28"/>
      <c r="N33" s="28"/>
      <c r="O33" s="22"/>
      <c r="P33" s="28"/>
      <c r="Q33" s="28"/>
      <c r="R33" s="28"/>
      <c r="S33" s="35"/>
    </row>
    <row r="34" spans="3:19" ht="15.75">
      <c r="C34" s="28"/>
      <c r="D34" s="28"/>
      <c r="E34" s="22"/>
      <c r="F34" s="28"/>
      <c r="G34" s="28"/>
      <c r="H34" s="28"/>
      <c r="I34" s="28"/>
      <c r="J34" s="28"/>
      <c r="K34" s="28"/>
      <c r="L34" s="28"/>
      <c r="M34" s="28"/>
      <c r="N34" s="28"/>
      <c r="O34" s="22"/>
      <c r="P34" s="28"/>
      <c r="Q34" s="28"/>
      <c r="R34" s="28"/>
      <c r="S34" s="35"/>
    </row>
    <row r="35" spans="3:19" ht="15.75">
      <c r="C35" s="28"/>
      <c r="D35" s="28"/>
      <c r="E35" s="22"/>
      <c r="F35" s="28"/>
      <c r="G35" s="28"/>
      <c r="H35" s="28"/>
      <c r="I35" s="28"/>
      <c r="J35" s="28"/>
      <c r="K35" s="28"/>
      <c r="L35" s="28"/>
      <c r="M35" s="28"/>
      <c r="N35" s="28"/>
      <c r="O35" s="22"/>
      <c r="P35" s="28"/>
      <c r="Q35" s="28"/>
      <c r="R35" s="28"/>
      <c r="S35" s="35"/>
    </row>
    <row r="36" spans="3:19" ht="15.75">
      <c r="C36" s="28"/>
      <c r="D36" s="28"/>
      <c r="E36" s="22"/>
      <c r="F36" s="28"/>
      <c r="G36" s="28"/>
      <c r="H36" s="28"/>
      <c r="I36" s="28"/>
      <c r="J36" s="28"/>
      <c r="K36" s="28"/>
      <c r="L36" s="28"/>
      <c r="M36" s="28"/>
      <c r="N36" s="28"/>
      <c r="O36" s="22"/>
      <c r="P36" s="28"/>
      <c r="Q36" s="28"/>
      <c r="R36" s="28"/>
      <c r="S36" s="35"/>
    </row>
    <row r="37" spans="3:19" ht="15.75">
      <c r="C37" s="28"/>
      <c r="D37" s="28"/>
      <c r="E37" s="22"/>
      <c r="F37" s="28"/>
      <c r="G37" s="28"/>
      <c r="H37" s="28"/>
      <c r="I37" s="28"/>
      <c r="J37" s="28"/>
      <c r="K37" s="28"/>
      <c r="L37" s="28"/>
      <c r="M37" s="28"/>
      <c r="N37" s="28"/>
      <c r="O37" s="22"/>
      <c r="P37" s="28"/>
      <c r="Q37" s="28"/>
      <c r="R37" s="28"/>
      <c r="S37" s="35"/>
    </row>
    <row r="38" spans="3:19" ht="15.75">
      <c r="C38" s="28"/>
      <c r="D38" s="28"/>
      <c r="E38" s="22"/>
      <c r="F38" s="28"/>
      <c r="G38" s="28"/>
      <c r="H38" s="28"/>
      <c r="I38" s="28"/>
      <c r="J38" s="28"/>
      <c r="K38" s="28"/>
      <c r="L38" s="28"/>
      <c r="M38" s="28"/>
      <c r="N38" s="28"/>
      <c r="O38" s="22"/>
      <c r="P38" s="28"/>
      <c r="Q38" s="28"/>
      <c r="R38" s="28"/>
      <c r="S38" s="35"/>
    </row>
    <row r="39" spans="3:19" ht="15.75">
      <c r="C39" s="28"/>
      <c r="D39" s="28"/>
      <c r="E39" s="22"/>
      <c r="F39" s="28"/>
      <c r="G39" s="28"/>
      <c r="H39" s="28"/>
      <c r="I39" s="28"/>
      <c r="J39" s="28"/>
      <c r="K39" s="28"/>
      <c r="L39" s="28"/>
      <c r="M39" s="28"/>
      <c r="N39" s="28"/>
      <c r="O39" s="22"/>
      <c r="P39" s="28"/>
      <c r="Q39" s="28"/>
      <c r="R39" s="28"/>
      <c r="S39" s="35"/>
    </row>
    <row r="40" spans="3:19" ht="15.75">
      <c r="C40" s="28"/>
      <c r="D40" s="28"/>
      <c r="E40" s="22"/>
      <c r="F40" s="28"/>
      <c r="G40" s="28"/>
      <c r="H40" s="28"/>
      <c r="I40" s="28"/>
      <c r="J40" s="28"/>
      <c r="K40" s="28"/>
      <c r="L40" s="28"/>
      <c r="M40" s="28"/>
      <c r="N40" s="28"/>
      <c r="O40" s="22"/>
      <c r="P40" s="28"/>
      <c r="Q40" s="28"/>
      <c r="R40" s="28"/>
      <c r="S40" s="35"/>
    </row>
    <row r="41" spans="3:19" ht="15.75">
      <c r="C41" s="28"/>
      <c r="D41" s="28"/>
      <c r="E41" s="22"/>
      <c r="F41" s="28"/>
      <c r="G41" s="28"/>
      <c r="H41" s="28"/>
      <c r="I41" s="28"/>
      <c r="J41" s="28"/>
      <c r="K41" s="28"/>
      <c r="L41" s="28"/>
      <c r="M41" s="28"/>
      <c r="N41" s="28"/>
      <c r="O41" s="22"/>
      <c r="P41" s="28"/>
      <c r="Q41" s="28"/>
      <c r="R41" s="28"/>
      <c r="S41" s="35"/>
    </row>
    <row r="42" spans="3:19" ht="15.75">
      <c r="C42" s="28"/>
      <c r="D42" s="28"/>
      <c r="E42" s="22"/>
      <c r="F42" s="28"/>
      <c r="G42" s="28"/>
      <c r="H42" s="28"/>
      <c r="I42" s="28"/>
      <c r="J42" s="28"/>
      <c r="K42" s="28"/>
      <c r="L42" s="28"/>
      <c r="M42" s="28"/>
      <c r="N42" s="28"/>
      <c r="O42" s="22"/>
      <c r="P42" s="28"/>
      <c r="Q42" s="28"/>
      <c r="R42" s="28"/>
      <c r="S42" s="35"/>
    </row>
    <row r="43" spans="3:19" ht="15.75">
      <c r="C43" s="28"/>
      <c r="D43" s="28"/>
      <c r="E43" s="22"/>
      <c r="F43" s="28"/>
      <c r="G43" s="28"/>
      <c r="H43" s="28"/>
      <c r="I43" s="28"/>
      <c r="J43" s="28"/>
      <c r="K43" s="28"/>
      <c r="L43" s="28"/>
      <c r="M43" s="28"/>
      <c r="N43" s="28"/>
      <c r="O43" s="22"/>
      <c r="P43" s="28"/>
      <c r="Q43" s="28"/>
      <c r="R43" s="28"/>
      <c r="S43" s="35"/>
    </row>
    <row r="44" spans="3:19" ht="15.75">
      <c r="C44" s="28"/>
      <c r="D44" s="28"/>
      <c r="E44" s="22"/>
      <c r="F44" s="28"/>
      <c r="G44" s="28"/>
      <c r="H44" s="28"/>
      <c r="I44" s="28"/>
      <c r="J44" s="28"/>
      <c r="K44" s="28"/>
      <c r="L44" s="28"/>
      <c r="M44" s="28"/>
      <c r="N44" s="28"/>
      <c r="O44" s="22"/>
      <c r="P44" s="28"/>
      <c r="Q44" s="28"/>
      <c r="R44" s="28"/>
      <c r="S44" s="35"/>
    </row>
    <row r="45" spans="3:19" ht="15.75">
      <c r="C45" s="28"/>
      <c r="D45" s="28"/>
      <c r="E45" s="22"/>
      <c r="F45" s="28"/>
      <c r="G45" s="28"/>
      <c r="H45" s="28"/>
      <c r="I45" s="28"/>
      <c r="J45" s="28"/>
      <c r="K45" s="28"/>
      <c r="L45" s="28"/>
      <c r="M45" s="28"/>
      <c r="N45" s="28"/>
      <c r="O45" s="22"/>
      <c r="P45" s="28"/>
      <c r="Q45" s="28"/>
      <c r="R45" s="28"/>
      <c r="S45" s="35"/>
    </row>
    <row r="46" spans="3:19" ht="15.75">
      <c r="C46" s="28"/>
      <c r="D46" s="28"/>
      <c r="E46" s="22"/>
      <c r="F46" s="28"/>
      <c r="G46" s="28"/>
      <c r="H46" s="28"/>
      <c r="I46" s="28"/>
      <c r="J46" s="28"/>
      <c r="K46" s="28"/>
      <c r="L46" s="28"/>
      <c r="M46" s="28"/>
      <c r="N46" s="28"/>
      <c r="O46" s="22"/>
      <c r="P46" s="28"/>
      <c r="Q46" s="28"/>
      <c r="R46" s="28"/>
      <c r="S46" s="35"/>
    </row>
    <row r="47" spans="3:19" ht="15.75">
      <c r="C47" s="28"/>
      <c r="D47" s="28"/>
      <c r="E47" s="22"/>
      <c r="F47" s="28"/>
      <c r="G47" s="28"/>
      <c r="H47" s="28"/>
      <c r="I47" s="28"/>
      <c r="J47" s="28"/>
      <c r="K47" s="28"/>
      <c r="L47" s="28"/>
      <c r="M47" s="28"/>
      <c r="N47" s="28"/>
      <c r="O47" s="22"/>
      <c r="P47" s="28"/>
      <c r="Q47" s="28"/>
      <c r="R47" s="28"/>
      <c r="S47" s="35"/>
    </row>
    <row r="48" spans="3:19" ht="15.75">
      <c r="C48" s="28"/>
      <c r="D48" s="28"/>
      <c r="E48" s="22"/>
      <c r="F48" s="28"/>
      <c r="G48" s="28"/>
      <c r="H48" s="28"/>
      <c r="I48" s="28"/>
      <c r="J48" s="28"/>
      <c r="K48" s="28"/>
      <c r="L48" s="28"/>
      <c r="M48" s="28"/>
      <c r="N48" s="28"/>
      <c r="O48" s="22"/>
      <c r="P48" s="28"/>
      <c r="Q48" s="28"/>
      <c r="R48" s="28"/>
      <c r="S48" s="35"/>
    </row>
    <row r="49" spans="3:19" ht="15.75">
      <c r="C49" s="28"/>
      <c r="D49" s="28"/>
      <c r="E49" s="22"/>
      <c r="F49" s="28"/>
      <c r="G49" s="28"/>
      <c r="H49" s="28"/>
      <c r="I49" s="28"/>
      <c r="J49" s="28"/>
      <c r="K49" s="28"/>
      <c r="L49" s="28"/>
      <c r="M49" s="28"/>
      <c r="N49" s="28"/>
      <c r="O49" s="22"/>
      <c r="P49" s="28"/>
      <c r="Q49" s="28"/>
      <c r="R49" s="28"/>
      <c r="S49" s="35"/>
    </row>
    <row r="50" spans="3:19" ht="15.75">
      <c r="C50" s="28"/>
      <c r="D50" s="28"/>
      <c r="E50" s="22"/>
      <c r="F50" s="28"/>
      <c r="G50" s="28"/>
      <c r="H50" s="28"/>
      <c r="I50" s="28"/>
      <c r="J50" s="28"/>
      <c r="K50" s="28"/>
      <c r="L50" s="28"/>
      <c r="M50" s="28"/>
      <c r="N50" s="28"/>
      <c r="O50" s="22"/>
      <c r="P50" s="28"/>
      <c r="Q50" s="28"/>
      <c r="R50" s="28"/>
      <c r="S50" s="35"/>
    </row>
    <row r="51" spans="3:19" ht="15.75">
      <c r="C51" s="28"/>
      <c r="D51" s="28"/>
      <c r="E51" s="22"/>
      <c r="F51" s="28"/>
      <c r="G51" s="28"/>
      <c r="H51" s="28"/>
      <c r="I51" s="28"/>
      <c r="J51" s="28"/>
      <c r="K51" s="28"/>
      <c r="L51" s="28"/>
      <c r="M51" s="28"/>
      <c r="N51" s="28"/>
      <c r="O51" s="22"/>
      <c r="P51" s="28"/>
      <c r="Q51" s="28"/>
      <c r="R51" s="28"/>
      <c r="S51" s="35"/>
    </row>
    <row r="52" spans="3:19" ht="15.75">
      <c r="C52" s="28"/>
      <c r="D52" s="28"/>
      <c r="E52" s="22"/>
      <c r="F52" s="28"/>
      <c r="G52" s="28"/>
      <c r="H52" s="28"/>
      <c r="I52" s="28"/>
      <c r="J52" s="28"/>
      <c r="K52" s="28"/>
      <c r="L52" s="28"/>
      <c r="M52" s="28"/>
      <c r="N52" s="28"/>
      <c r="O52" s="22"/>
      <c r="P52" s="28"/>
      <c r="Q52" s="28"/>
      <c r="R52" s="28"/>
      <c r="S52" s="35"/>
    </row>
    <row r="53" spans="3:19" ht="15.75">
      <c r="C53" s="28"/>
      <c r="D53" s="28"/>
      <c r="E53" s="22"/>
      <c r="F53" s="28"/>
      <c r="G53" s="28"/>
      <c r="H53" s="28"/>
      <c r="I53" s="28"/>
      <c r="J53" s="28"/>
      <c r="K53" s="28"/>
      <c r="L53" s="28"/>
      <c r="M53" s="28"/>
      <c r="N53" s="28"/>
      <c r="O53" s="22"/>
      <c r="P53" s="28"/>
      <c r="Q53" s="28"/>
      <c r="R53" s="28"/>
      <c r="S53" s="35"/>
    </row>
    <row r="54" spans="3:19" ht="15.75">
      <c r="C54" s="28"/>
      <c r="D54" s="28"/>
      <c r="E54" s="22"/>
      <c r="F54" s="28"/>
      <c r="G54" s="28"/>
      <c r="H54" s="28"/>
      <c r="I54" s="28"/>
      <c r="J54" s="28"/>
      <c r="K54" s="28"/>
      <c r="L54" s="28"/>
      <c r="M54" s="28"/>
      <c r="N54" s="28"/>
      <c r="O54" s="22"/>
      <c r="P54" s="28"/>
      <c r="Q54" s="28"/>
      <c r="R54" s="28"/>
      <c r="S54" s="35"/>
    </row>
    <row r="55" spans="3:19" ht="15.75">
      <c r="C55" s="28"/>
      <c r="D55" s="28"/>
      <c r="E55" s="22"/>
      <c r="F55" s="28"/>
      <c r="G55" s="28"/>
      <c r="H55" s="28"/>
      <c r="I55" s="28"/>
      <c r="J55" s="28"/>
      <c r="K55" s="28"/>
      <c r="L55" s="28"/>
      <c r="M55" s="28"/>
      <c r="N55" s="28"/>
      <c r="O55" s="22"/>
      <c r="P55" s="28"/>
      <c r="Q55" s="28"/>
      <c r="R55" s="28"/>
      <c r="S55" s="35"/>
    </row>
    <row r="56" spans="3:19" ht="15.75">
      <c r="C56" s="28"/>
      <c r="D56" s="28"/>
      <c r="E56" s="22"/>
      <c r="F56" s="28"/>
      <c r="G56" s="28"/>
      <c r="H56" s="28"/>
      <c r="I56" s="28"/>
      <c r="J56" s="28"/>
      <c r="K56" s="28"/>
      <c r="L56" s="28"/>
      <c r="M56" s="28"/>
      <c r="N56" s="28"/>
      <c r="O56" s="22"/>
      <c r="P56" s="28"/>
      <c r="Q56" s="28"/>
      <c r="R56" s="28"/>
      <c r="S56" s="35"/>
    </row>
    <row r="57" spans="3:19" ht="15.75">
      <c r="C57" s="28"/>
      <c r="D57" s="28"/>
      <c r="E57" s="22"/>
      <c r="F57" s="28"/>
      <c r="G57" s="28"/>
      <c r="H57" s="28"/>
      <c r="I57" s="28"/>
      <c r="J57" s="28"/>
      <c r="K57" s="28"/>
      <c r="L57" s="28"/>
      <c r="M57" s="28"/>
      <c r="N57" s="28"/>
      <c r="O57" s="22"/>
      <c r="P57" s="28"/>
      <c r="Q57" s="28"/>
      <c r="R57" s="28"/>
      <c r="S57" s="35"/>
    </row>
    <row r="58" spans="3:19" ht="15.75">
      <c r="C58" s="28"/>
      <c r="D58" s="28"/>
      <c r="E58" s="22"/>
      <c r="F58" s="28"/>
      <c r="G58" s="28"/>
      <c r="H58" s="28"/>
      <c r="I58" s="28"/>
      <c r="J58" s="28"/>
      <c r="K58" s="28"/>
      <c r="L58" s="28"/>
      <c r="M58" s="28"/>
      <c r="N58" s="28"/>
      <c r="O58" s="22"/>
      <c r="P58" s="28"/>
      <c r="Q58" s="28"/>
      <c r="R58" s="28"/>
      <c r="S58" s="35"/>
    </row>
    <row r="59" spans="3:19" ht="15.75">
      <c r="C59" s="28"/>
      <c r="D59" s="28"/>
      <c r="E59" s="22"/>
      <c r="F59" s="28"/>
      <c r="G59" s="28"/>
      <c r="H59" s="28"/>
      <c r="I59" s="28"/>
      <c r="J59" s="28"/>
      <c r="K59" s="28"/>
      <c r="L59" s="28"/>
      <c r="M59" s="28"/>
      <c r="N59" s="28"/>
      <c r="O59" s="22"/>
      <c r="P59" s="28"/>
      <c r="Q59" s="28"/>
      <c r="R59" s="28"/>
      <c r="S59" s="35"/>
    </row>
    <row r="60" spans="3:19" ht="15.75">
      <c r="C60" s="28"/>
      <c r="D60" s="28"/>
      <c r="E60" s="22"/>
      <c r="F60" s="28"/>
      <c r="G60" s="28"/>
      <c r="H60" s="28"/>
      <c r="I60" s="28"/>
      <c r="J60" s="28"/>
      <c r="K60" s="28"/>
      <c r="L60" s="28"/>
      <c r="M60" s="28"/>
      <c r="N60" s="28"/>
      <c r="O60" s="22"/>
      <c r="P60" s="28"/>
      <c r="Q60" s="28"/>
      <c r="R60" s="28"/>
      <c r="S60" s="35"/>
    </row>
    <row r="61" spans="3:19" ht="15.75">
      <c r="C61" s="28"/>
      <c r="D61" s="28"/>
      <c r="E61" s="22"/>
      <c r="F61" s="28"/>
      <c r="G61" s="28"/>
      <c r="H61" s="28"/>
      <c r="I61" s="28"/>
      <c r="J61" s="28"/>
      <c r="K61" s="28"/>
      <c r="L61" s="28"/>
      <c r="M61" s="28"/>
      <c r="N61" s="28"/>
      <c r="O61" s="22"/>
      <c r="P61" s="28"/>
      <c r="Q61" s="28"/>
      <c r="R61" s="28"/>
      <c r="S61" s="35"/>
    </row>
    <row r="62" spans="3:19" ht="15.75">
      <c r="C62" s="28"/>
      <c r="D62" s="28"/>
      <c r="E62" s="22"/>
      <c r="F62" s="28"/>
      <c r="G62" s="28"/>
      <c r="H62" s="28"/>
      <c r="I62" s="28"/>
      <c r="J62" s="28"/>
      <c r="K62" s="28"/>
      <c r="L62" s="28"/>
      <c r="M62" s="28"/>
      <c r="N62" s="28"/>
      <c r="O62" s="22"/>
      <c r="P62" s="28"/>
      <c r="Q62" s="28"/>
      <c r="R62" s="28"/>
      <c r="S62" s="35"/>
    </row>
    <row r="63" spans="3:19" ht="15.75">
      <c r="C63" s="28"/>
      <c r="D63" s="28"/>
      <c r="E63" s="22"/>
      <c r="F63" s="28"/>
      <c r="G63" s="28"/>
      <c r="H63" s="28"/>
      <c r="I63" s="28"/>
      <c r="J63" s="28"/>
      <c r="K63" s="28"/>
      <c r="L63" s="28"/>
      <c r="M63" s="28"/>
      <c r="N63" s="28"/>
      <c r="O63" s="22"/>
      <c r="P63" s="28"/>
      <c r="Q63" s="28"/>
      <c r="R63" s="28"/>
      <c r="S63" s="35"/>
    </row>
    <row r="64" spans="3:19" ht="15.75">
      <c r="C64" s="28"/>
      <c r="D64" s="28"/>
      <c r="E64" s="22"/>
      <c r="F64" s="28"/>
      <c r="G64" s="28"/>
      <c r="H64" s="28"/>
      <c r="I64" s="28"/>
      <c r="J64" s="28"/>
      <c r="K64" s="28"/>
      <c r="L64" s="28"/>
      <c r="M64" s="28"/>
      <c r="N64" s="28"/>
      <c r="O64" s="22"/>
      <c r="P64" s="28"/>
      <c r="Q64" s="28"/>
      <c r="R64" s="28"/>
      <c r="S64" s="35"/>
    </row>
    <row r="65" spans="3:19" ht="15.75">
      <c r="C65" s="28"/>
      <c r="D65" s="28"/>
      <c r="E65" s="22"/>
      <c r="F65" s="28"/>
      <c r="G65" s="28"/>
      <c r="H65" s="28"/>
      <c r="I65" s="28"/>
      <c r="J65" s="28"/>
      <c r="K65" s="28"/>
      <c r="L65" s="28"/>
      <c r="M65" s="28"/>
      <c r="N65" s="28"/>
      <c r="O65" s="22"/>
      <c r="P65" s="28"/>
      <c r="Q65" s="28"/>
      <c r="R65" s="28"/>
      <c r="S65" s="35"/>
    </row>
    <row r="66" spans="3:19" ht="15.75">
      <c r="C66" s="28"/>
      <c r="D66" s="28"/>
      <c r="E66" s="22"/>
      <c r="F66" s="28"/>
      <c r="G66" s="28"/>
      <c r="H66" s="28"/>
      <c r="I66" s="28"/>
      <c r="J66" s="28"/>
      <c r="K66" s="28"/>
      <c r="L66" s="28"/>
      <c r="M66" s="28"/>
      <c r="N66" s="28"/>
      <c r="O66" s="22"/>
      <c r="P66" s="28"/>
      <c r="Q66" s="28"/>
      <c r="R66" s="28"/>
      <c r="S66" s="35"/>
    </row>
    <row r="67" spans="3:19" ht="15.75">
      <c r="C67" s="28"/>
      <c r="D67" s="28"/>
      <c r="E67" s="22"/>
      <c r="F67" s="28"/>
      <c r="G67" s="28"/>
      <c r="H67" s="28"/>
      <c r="I67" s="28"/>
      <c r="J67" s="28"/>
      <c r="K67" s="28"/>
      <c r="L67" s="28"/>
      <c r="M67" s="28"/>
      <c r="N67" s="28"/>
      <c r="O67" s="22"/>
      <c r="P67" s="28"/>
      <c r="Q67" s="28"/>
      <c r="R67" s="28"/>
      <c r="S67" s="35"/>
    </row>
    <row r="68" spans="3:19" ht="15.75">
      <c r="C68" s="28"/>
      <c r="D68" s="28"/>
      <c r="E68" s="22"/>
      <c r="F68" s="28"/>
      <c r="G68" s="28"/>
      <c r="H68" s="28"/>
      <c r="I68" s="28"/>
      <c r="J68" s="28"/>
      <c r="K68" s="28"/>
      <c r="L68" s="28"/>
      <c r="M68" s="28"/>
      <c r="N68" s="28"/>
      <c r="O68" s="22"/>
      <c r="P68" s="28"/>
      <c r="Q68" s="28"/>
      <c r="R68" s="28"/>
      <c r="S68" s="35"/>
    </row>
    <row r="69" spans="3:19" ht="15.75">
      <c r="C69" s="28"/>
      <c r="D69" s="28"/>
      <c r="E69" s="22"/>
      <c r="F69" s="28"/>
      <c r="G69" s="28"/>
      <c r="H69" s="28"/>
      <c r="I69" s="28"/>
      <c r="J69" s="28"/>
      <c r="K69" s="28"/>
      <c r="L69" s="28"/>
      <c r="M69" s="28"/>
      <c r="N69" s="28"/>
      <c r="O69" s="22"/>
      <c r="P69" s="28"/>
      <c r="Q69" s="28"/>
      <c r="R69" s="28"/>
      <c r="S69" s="35"/>
    </row>
    <row r="70" spans="3:19" ht="15.75">
      <c r="C70" s="28"/>
      <c r="D70" s="28"/>
      <c r="E70" s="22"/>
      <c r="F70" s="28"/>
      <c r="G70" s="28"/>
      <c r="H70" s="28"/>
      <c r="I70" s="28"/>
      <c r="J70" s="28"/>
      <c r="K70" s="28"/>
      <c r="L70" s="28"/>
      <c r="M70" s="28"/>
      <c r="N70" s="28"/>
      <c r="O70" s="22"/>
      <c r="P70" s="28"/>
      <c r="Q70" s="28"/>
      <c r="R70" s="28"/>
      <c r="S70" s="35"/>
    </row>
    <row r="71" spans="3:19" ht="15.75">
      <c r="C71" s="28"/>
      <c r="D71" s="28"/>
      <c r="E71" s="22"/>
      <c r="F71" s="28"/>
      <c r="G71" s="28"/>
      <c r="H71" s="28"/>
      <c r="I71" s="28"/>
      <c r="J71" s="28"/>
      <c r="K71" s="28"/>
      <c r="L71" s="28"/>
      <c r="M71" s="28"/>
      <c r="N71" s="28"/>
      <c r="O71" s="22"/>
      <c r="P71" s="28"/>
      <c r="Q71" s="28"/>
      <c r="R71" s="28"/>
      <c r="S71" s="35"/>
    </row>
    <row r="72" spans="3:19" ht="15.75">
      <c r="C72" s="28"/>
      <c r="D72" s="28"/>
      <c r="E72" s="22"/>
      <c r="F72" s="28"/>
      <c r="G72" s="28"/>
      <c r="H72" s="28"/>
      <c r="I72" s="28"/>
      <c r="J72" s="28"/>
      <c r="K72" s="28"/>
      <c r="L72" s="28"/>
      <c r="M72" s="28"/>
      <c r="N72" s="28"/>
      <c r="O72" s="22"/>
      <c r="P72" s="28"/>
      <c r="Q72" s="28"/>
      <c r="R72" s="28"/>
      <c r="S72" s="35"/>
    </row>
    <row r="73" spans="3:19" ht="15.75">
      <c r="C73" s="28"/>
      <c r="D73" s="28"/>
      <c r="E73" s="22"/>
      <c r="F73" s="28"/>
      <c r="G73" s="28"/>
      <c r="H73" s="28"/>
      <c r="I73" s="28"/>
      <c r="J73" s="28"/>
      <c r="K73" s="28"/>
      <c r="L73" s="28"/>
      <c r="M73" s="28"/>
      <c r="N73" s="28"/>
      <c r="O73" s="22"/>
      <c r="P73" s="28"/>
      <c r="Q73" s="28"/>
      <c r="R73" s="28"/>
      <c r="S73" s="35"/>
    </row>
    <row r="74" spans="3:19" ht="15.75">
      <c r="C74" s="28"/>
      <c r="D74" s="28"/>
      <c r="E74" s="22"/>
      <c r="F74" s="28"/>
      <c r="G74" s="28"/>
      <c r="H74" s="28"/>
      <c r="I74" s="28"/>
      <c r="J74" s="28"/>
      <c r="K74" s="28"/>
      <c r="L74" s="28"/>
      <c r="M74" s="28"/>
      <c r="N74" s="28"/>
      <c r="O74" s="22"/>
      <c r="P74" s="28"/>
      <c r="Q74" s="28"/>
      <c r="R74" s="28"/>
      <c r="S74" s="35"/>
    </row>
    <row r="75" spans="3:19" ht="15.75">
      <c r="C75" s="28"/>
      <c r="D75" s="28"/>
      <c r="E75" s="22"/>
      <c r="F75" s="28"/>
      <c r="G75" s="28"/>
      <c r="H75" s="28"/>
      <c r="I75" s="28"/>
      <c r="J75" s="28"/>
      <c r="K75" s="28"/>
      <c r="L75" s="28"/>
      <c r="M75" s="28"/>
      <c r="N75" s="28"/>
      <c r="O75" s="22"/>
      <c r="P75" s="28"/>
      <c r="Q75" s="28"/>
      <c r="R75" s="28"/>
      <c r="S75" s="35"/>
    </row>
    <row r="76" spans="3:19" ht="15.75">
      <c r="C76" s="28"/>
      <c r="D76" s="28"/>
      <c r="E76" s="22"/>
      <c r="F76" s="28"/>
      <c r="G76" s="28"/>
      <c r="H76" s="28"/>
      <c r="I76" s="28"/>
      <c r="J76" s="28"/>
      <c r="K76" s="28"/>
      <c r="L76" s="28"/>
      <c r="M76" s="28"/>
      <c r="N76" s="28"/>
      <c r="O76" s="22"/>
      <c r="P76" s="28"/>
      <c r="Q76" s="28"/>
      <c r="R76" s="28"/>
      <c r="S76" s="35"/>
    </row>
    <row r="77" spans="3:19" ht="15.75">
      <c r="C77" s="28"/>
      <c r="D77" s="28"/>
      <c r="E77" s="22"/>
      <c r="F77" s="28"/>
      <c r="G77" s="28"/>
      <c r="H77" s="28"/>
      <c r="I77" s="28"/>
      <c r="J77" s="28"/>
      <c r="K77" s="28"/>
      <c r="L77" s="28"/>
      <c r="M77" s="28"/>
      <c r="N77" s="28"/>
      <c r="O77" s="22"/>
      <c r="P77" s="28"/>
      <c r="Q77" s="28"/>
      <c r="R77" s="28"/>
      <c r="S77" s="35"/>
    </row>
    <row r="78" spans="3:19" ht="15.75">
      <c r="C78" s="28"/>
      <c r="D78" s="28"/>
      <c r="E78" s="22"/>
      <c r="F78" s="28"/>
      <c r="G78" s="28"/>
      <c r="H78" s="28"/>
      <c r="I78" s="28"/>
      <c r="J78" s="28"/>
      <c r="K78" s="28"/>
      <c r="L78" s="28"/>
      <c r="M78" s="28"/>
      <c r="N78" s="28"/>
      <c r="O78" s="22"/>
      <c r="P78" s="28"/>
      <c r="Q78" s="28"/>
      <c r="R78" s="28"/>
      <c r="S78" s="35"/>
    </row>
    <row r="79" spans="3:19" ht="15.75">
      <c r="C79" s="28"/>
      <c r="D79" s="28"/>
      <c r="E79" s="22"/>
      <c r="F79" s="28"/>
      <c r="G79" s="28"/>
      <c r="H79" s="28"/>
      <c r="I79" s="28"/>
      <c r="J79" s="28"/>
      <c r="K79" s="28"/>
      <c r="L79" s="28"/>
      <c r="M79" s="28"/>
      <c r="N79" s="28"/>
      <c r="O79" s="22"/>
      <c r="P79" s="28"/>
      <c r="Q79" s="28"/>
      <c r="R79" s="28"/>
      <c r="S79" s="35"/>
    </row>
    <row r="80" spans="3:19" ht="15.75">
      <c r="C80" s="28"/>
      <c r="D80" s="28"/>
      <c r="E80" s="22"/>
      <c r="F80" s="28"/>
      <c r="G80" s="28"/>
      <c r="H80" s="28"/>
      <c r="I80" s="28"/>
      <c r="J80" s="28"/>
      <c r="K80" s="28"/>
      <c r="L80" s="28"/>
      <c r="M80" s="28"/>
      <c r="N80" s="28"/>
      <c r="O80" s="22"/>
      <c r="P80" s="28"/>
      <c r="Q80" s="28"/>
      <c r="R80" s="28"/>
      <c r="S80" s="35"/>
    </row>
    <row r="81" spans="3:19" ht="15.75">
      <c r="C81" s="28"/>
      <c r="D81" s="28"/>
      <c r="E81" s="22"/>
      <c r="F81" s="28"/>
      <c r="G81" s="28"/>
      <c r="H81" s="28"/>
      <c r="I81" s="28"/>
      <c r="J81" s="28"/>
      <c r="K81" s="28"/>
      <c r="L81" s="28"/>
      <c r="M81" s="28"/>
      <c r="N81" s="28"/>
      <c r="O81" s="22"/>
      <c r="P81" s="28"/>
      <c r="Q81" s="28"/>
      <c r="R81" s="28"/>
      <c r="S81" s="35"/>
    </row>
    <row r="82" spans="3:19" ht="15.75">
      <c r="C82" s="28"/>
      <c r="D82" s="28"/>
      <c r="E82" s="22"/>
      <c r="F82" s="28"/>
      <c r="G82" s="28"/>
      <c r="H82" s="28"/>
      <c r="I82" s="28"/>
      <c r="J82" s="28"/>
      <c r="K82" s="28"/>
      <c r="L82" s="28"/>
      <c r="M82" s="28"/>
      <c r="N82" s="28"/>
      <c r="O82" s="22"/>
      <c r="P82" s="28"/>
      <c r="Q82" s="28"/>
      <c r="R82" s="28"/>
      <c r="S82" s="35"/>
    </row>
    <row r="83" spans="3:19" ht="15.75">
      <c r="C83" s="28"/>
      <c r="D83" s="28"/>
      <c r="E83" s="22"/>
      <c r="F83" s="28"/>
      <c r="G83" s="28"/>
      <c r="H83" s="28"/>
      <c r="I83" s="28"/>
      <c r="J83" s="28"/>
      <c r="K83" s="28"/>
      <c r="L83" s="28"/>
      <c r="M83" s="28"/>
      <c r="N83" s="28"/>
      <c r="O83" s="22"/>
      <c r="P83" s="28"/>
      <c r="Q83" s="28"/>
      <c r="R83" s="28"/>
      <c r="S83" s="35"/>
    </row>
    <row r="84" spans="3:19" ht="15.75">
      <c r="C84" s="28"/>
      <c r="D84" s="28"/>
      <c r="E84" s="22"/>
      <c r="F84" s="28"/>
      <c r="G84" s="28"/>
      <c r="H84" s="28"/>
      <c r="I84" s="28"/>
      <c r="J84" s="28"/>
      <c r="K84" s="28"/>
      <c r="L84" s="28"/>
      <c r="M84" s="28"/>
      <c r="N84" s="28"/>
      <c r="O84" s="22"/>
      <c r="P84" s="28"/>
      <c r="Q84" s="28"/>
      <c r="R84" s="28"/>
      <c r="S84" s="35"/>
    </row>
    <row r="85" spans="3:19" ht="15.75">
      <c r="C85" s="28"/>
      <c r="D85" s="28"/>
      <c r="E85" s="22"/>
      <c r="F85" s="28"/>
      <c r="G85" s="28"/>
      <c r="H85" s="28"/>
      <c r="I85" s="28"/>
      <c r="J85" s="28"/>
      <c r="K85" s="28"/>
      <c r="L85" s="28"/>
      <c r="M85" s="28"/>
      <c r="N85" s="28"/>
      <c r="O85" s="22"/>
      <c r="P85" s="28"/>
      <c r="Q85" s="28"/>
      <c r="R85" s="28"/>
      <c r="S85" s="35"/>
    </row>
    <row r="86" spans="3:19" ht="15.75">
      <c r="C86" s="28"/>
      <c r="D86" s="28"/>
      <c r="E86" s="22"/>
      <c r="F86" s="28"/>
      <c r="G86" s="28"/>
      <c r="H86" s="28"/>
      <c r="I86" s="28"/>
      <c r="J86" s="28"/>
      <c r="K86" s="28"/>
      <c r="L86" s="28"/>
      <c r="M86" s="28"/>
      <c r="N86" s="28"/>
      <c r="O86" s="22"/>
      <c r="P86" s="28"/>
      <c r="Q86" s="28"/>
      <c r="R86" s="28"/>
      <c r="S86" s="35"/>
    </row>
    <row r="87" spans="3:19" ht="15.75">
      <c r="C87" s="28"/>
      <c r="D87" s="28"/>
      <c r="E87" s="22"/>
      <c r="F87" s="28"/>
      <c r="G87" s="28"/>
      <c r="H87" s="28"/>
      <c r="I87" s="28"/>
      <c r="J87" s="28"/>
      <c r="K87" s="28"/>
      <c r="L87" s="28"/>
      <c r="M87" s="28"/>
      <c r="N87" s="28"/>
      <c r="O87" s="22"/>
      <c r="P87" s="28"/>
      <c r="Q87" s="28"/>
      <c r="R87" s="28"/>
      <c r="S87" s="35"/>
    </row>
    <row r="88" spans="3:19" ht="15.75">
      <c r="C88" s="28"/>
      <c r="D88" s="28"/>
      <c r="E88" s="22"/>
      <c r="F88" s="28"/>
      <c r="G88" s="28"/>
      <c r="H88" s="28"/>
      <c r="I88" s="28"/>
      <c r="J88" s="28"/>
      <c r="K88" s="28"/>
      <c r="L88" s="28"/>
      <c r="M88" s="28"/>
      <c r="N88" s="28"/>
      <c r="O88" s="22"/>
      <c r="P88" s="28"/>
      <c r="Q88" s="28"/>
      <c r="R88" s="28"/>
      <c r="S88" s="35"/>
    </row>
    <row r="89" spans="3:19" ht="15.75">
      <c r="C89" s="28"/>
      <c r="D89" s="28"/>
      <c r="E89" s="22"/>
      <c r="F89" s="28"/>
      <c r="G89" s="28"/>
      <c r="H89" s="28"/>
      <c r="I89" s="28"/>
      <c r="J89" s="28"/>
      <c r="K89" s="28"/>
      <c r="L89" s="28"/>
      <c r="M89" s="28"/>
      <c r="N89" s="28"/>
      <c r="O89" s="22"/>
      <c r="P89" s="28"/>
      <c r="Q89" s="28"/>
      <c r="R89" s="28"/>
      <c r="S89" s="35"/>
    </row>
    <row r="90" spans="3:19" ht="15.75">
      <c r="C90" s="28"/>
      <c r="D90" s="28"/>
      <c r="E90" s="22"/>
      <c r="F90" s="28"/>
      <c r="G90" s="28"/>
      <c r="H90" s="28"/>
      <c r="I90" s="28"/>
      <c r="J90" s="28"/>
      <c r="K90" s="28"/>
      <c r="L90" s="28"/>
      <c r="M90" s="28"/>
      <c r="N90" s="28"/>
      <c r="O90" s="22"/>
      <c r="P90" s="28"/>
      <c r="Q90" s="28"/>
      <c r="R90" s="28"/>
      <c r="S90" s="35"/>
    </row>
    <row r="91" spans="3:19" ht="15.75">
      <c r="C91" s="28"/>
      <c r="D91" s="28"/>
      <c r="E91" s="22"/>
      <c r="F91" s="28"/>
      <c r="G91" s="28"/>
      <c r="H91" s="28"/>
      <c r="I91" s="28"/>
      <c r="J91" s="28"/>
      <c r="K91" s="28"/>
      <c r="L91" s="28"/>
      <c r="M91" s="28"/>
      <c r="N91" s="28"/>
      <c r="O91" s="22"/>
      <c r="P91" s="28"/>
      <c r="Q91" s="28"/>
      <c r="R91" s="28"/>
      <c r="S91" s="35"/>
    </row>
    <row r="92" spans="3:19" ht="15.75">
      <c r="C92" s="28"/>
      <c r="D92" s="28"/>
      <c r="E92" s="22"/>
      <c r="F92" s="28"/>
      <c r="G92" s="28"/>
      <c r="H92" s="28"/>
      <c r="I92" s="28"/>
      <c r="J92" s="28"/>
      <c r="K92" s="28"/>
      <c r="L92" s="28"/>
      <c r="M92" s="28"/>
      <c r="N92" s="28"/>
      <c r="O92" s="22"/>
      <c r="P92" s="28"/>
      <c r="Q92" s="28"/>
      <c r="R92" s="28"/>
      <c r="S92" s="35"/>
    </row>
    <row r="93" spans="3:19" ht="15.75">
      <c r="C93" s="28"/>
      <c r="D93" s="28"/>
      <c r="E93" s="22"/>
      <c r="F93" s="28"/>
      <c r="G93" s="28"/>
      <c r="H93" s="28"/>
      <c r="I93" s="28"/>
      <c r="J93" s="28"/>
      <c r="K93" s="28"/>
      <c r="L93" s="28"/>
      <c r="M93" s="28"/>
      <c r="N93" s="28"/>
      <c r="O93" s="22"/>
      <c r="P93" s="28"/>
      <c r="Q93" s="28"/>
      <c r="R93" s="28"/>
      <c r="S93" s="35"/>
    </row>
    <row r="94" spans="3:19" ht="15.75">
      <c r="C94" s="28"/>
      <c r="D94" s="28"/>
      <c r="E94" s="22"/>
      <c r="F94" s="28"/>
      <c r="G94" s="28"/>
      <c r="H94" s="28"/>
      <c r="I94" s="28"/>
      <c r="J94" s="28"/>
      <c r="K94" s="28"/>
      <c r="L94" s="28"/>
      <c r="M94" s="28"/>
      <c r="N94" s="28"/>
      <c r="O94" s="22"/>
      <c r="P94" s="28"/>
      <c r="Q94" s="28"/>
      <c r="R94" s="28"/>
      <c r="S94" s="35"/>
    </row>
    <row r="95" spans="3:19" ht="15.75">
      <c r="C95" s="28"/>
      <c r="D95" s="28"/>
      <c r="E95" s="22"/>
      <c r="F95" s="28"/>
      <c r="G95" s="28"/>
      <c r="H95" s="28"/>
      <c r="I95" s="28"/>
      <c r="J95" s="28"/>
      <c r="K95" s="28"/>
      <c r="L95" s="28"/>
      <c r="M95" s="28"/>
      <c r="N95" s="28"/>
      <c r="O95" s="22"/>
      <c r="P95" s="28"/>
      <c r="Q95" s="28"/>
      <c r="R95" s="28"/>
      <c r="S95" s="35"/>
    </row>
    <row r="96" spans="3:19" ht="15.75">
      <c r="C96" s="28"/>
      <c r="D96" s="28"/>
      <c r="E96" s="22"/>
      <c r="F96" s="28"/>
      <c r="G96" s="28"/>
      <c r="H96" s="28"/>
      <c r="I96" s="28"/>
      <c r="J96" s="28"/>
      <c r="K96" s="28"/>
      <c r="L96" s="28"/>
      <c r="M96" s="28"/>
      <c r="N96" s="28"/>
      <c r="O96" s="22"/>
      <c r="P96" s="28"/>
      <c r="Q96" s="28"/>
      <c r="R96" s="28"/>
      <c r="S96" s="35"/>
    </row>
    <row r="97" spans="3:19" ht="15.75">
      <c r="C97" s="28"/>
      <c r="D97" s="28"/>
      <c r="E97" s="22"/>
      <c r="F97" s="28"/>
      <c r="G97" s="28"/>
      <c r="H97" s="28"/>
      <c r="I97" s="28"/>
      <c r="J97" s="28"/>
      <c r="K97" s="28"/>
      <c r="L97" s="28"/>
      <c r="M97" s="28"/>
      <c r="N97" s="28"/>
      <c r="O97" s="22"/>
      <c r="P97" s="28"/>
      <c r="Q97" s="28"/>
      <c r="R97" s="28"/>
      <c r="S97" s="35"/>
    </row>
    <row r="98" spans="3:19" ht="15.75">
      <c r="C98" s="28"/>
      <c r="D98" s="28"/>
      <c r="E98" s="22"/>
      <c r="F98" s="28"/>
      <c r="G98" s="28"/>
      <c r="H98" s="28"/>
      <c r="I98" s="28"/>
      <c r="J98" s="28"/>
      <c r="K98" s="28"/>
      <c r="L98" s="28"/>
      <c r="M98" s="28"/>
      <c r="N98" s="28"/>
      <c r="O98" s="22"/>
      <c r="P98" s="28"/>
      <c r="Q98" s="28"/>
      <c r="R98" s="28"/>
      <c r="S98" s="35"/>
    </row>
    <row r="99" spans="3:19" ht="15.75">
      <c r="C99" s="28"/>
      <c r="D99" s="28"/>
      <c r="E99" s="22"/>
      <c r="F99" s="28"/>
      <c r="G99" s="28"/>
      <c r="H99" s="28"/>
      <c r="I99" s="28"/>
      <c r="J99" s="28"/>
      <c r="K99" s="28"/>
      <c r="L99" s="28"/>
      <c r="M99" s="28"/>
      <c r="N99" s="28"/>
      <c r="O99" s="22"/>
      <c r="P99" s="28"/>
      <c r="Q99" s="28"/>
      <c r="R99" s="28"/>
      <c r="S99" s="35"/>
    </row>
    <row r="100" spans="3:19" ht="15.75">
      <c r="C100" s="28"/>
      <c r="D100" s="28"/>
      <c r="E100" s="22"/>
      <c r="F100" s="28"/>
      <c r="G100" s="28"/>
      <c r="H100" s="28"/>
      <c r="I100" s="28"/>
      <c r="J100" s="28"/>
      <c r="K100" s="28"/>
      <c r="L100" s="28"/>
      <c r="M100" s="28"/>
      <c r="N100" s="28"/>
      <c r="O100" s="22"/>
      <c r="P100" s="28"/>
      <c r="Q100" s="28"/>
      <c r="R100" s="28"/>
      <c r="S100" s="35"/>
    </row>
    <row r="101" spans="3:19" ht="15.75">
      <c r="C101" s="28"/>
      <c r="D101" s="28"/>
      <c r="E101" s="22"/>
      <c r="F101" s="28"/>
      <c r="G101" s="28"/>
      <c r="H101" s="28"/>
      <c r="I101" s="28"/>
      <c r="J101" s="28"/>
      <c r="K101" s="28"/>
      <c r="L101" s="28"/>
      <c r="M101" s="28"/>
      <c r="N101" s="28"/>
      <c r="O101" s="22"/>
      <c r="P101" s="28"/>
      <c r="Q101" s="28"/>
      <c r="R101" s="28"/>
      <c r="S101" s="35"/>
    </row>
    <row r="102" spans="3:19" ht="15.75">
      <c r="C102" s="28"/>
      <c r="D102" s="28"/>
      <c r="E102" s="22"/>
      <c r="F102" s="28"/>
      <c r="G102" s="28"/>
      <c r="H102" s="28"/>
      <c r="I102" s="28"/>
      <c r="J102" s="28"/>
      <c r="K102" s="28"/>
      <c r="L102" s="28"/>
      <c r="M102" s="28"/>
      <c r="N102" s="28"/>
      <c r="O102" s="22"/>
      <c r="P102" s="28"/>
      <c r="Q102" s="28"/>
      <c r="R102" s="28"/>
      <c r="S102" s="35"/>
    </row>
    <row r="103" spans="3:19" ht="15.75">
      <c r="C103" s="28"/>
      <c r="D103" s="28"/>
      <c r="E103" s="22"/>
      <c r="F103" s="28"/>
      <c r="G103" s="28"/>
      <c r="H103" s="28"/>
      <c r="I103" s="28"/>
      <c r="J103" s="28"/>
      <c r="K103" s="28"/>
      <c r="L103" s="28"/>
      <c r="M103" s="28"/>
      <c r="N103" s="28"/>
      <c r="O103" s="22"/>
      <c r="P103" s="28"/>
      <c r="Q103" s="28"/>
      <c r="R103" s="28"/>
      <c r="S103" s="35"/>
    </row>
    <row r="104" spans="3:19" ht="15.75">
      <c r="C104" s="28"/>
      <c r="D104" s="28"/>
      <c r="E104" s="22"/>
      <c r="F104" s="28"/>
      <c r="G104" s="28"/>
      <c r="H104" s="28"/>
      <c r="I104" s="28"/>
      <c r="J104" s="28"/>
      <c r="K104" s="28"/>
      <c r="L104" s="28"/>
      <c r="M104" s="28"/>
      <c r="N104" s="28"/>
      <c r="O104" s="22"/>
      <c r="P104" s="28"/>
      <c r="Q104" s="28"/>
      <c r="R104" s="28"/>
      <c r="S104" s="35"/>
    </row>
    <row r="105" spans="3:19" ht="15.75">
      <c r="C105" s="28"/>
      <c r="D105" s="28"/>
      <c r="E105" s="22"/>
      <c r="F105" s="28"/>
      <c r="G105" s="28"/>
      <c r="H105" s="28"/>
      <c r="I105" s="28"/>
      <c r="J105" s="28"/>
      <c r="K105" s="28"/>
      <c r="L105" s="28"/>
      <c r="M105" s="28"/>
      <c r="N105" s="28"/>
      <c r="O105" s="22"/>
      <c r="P105" s="28"/>
      <c r="Q105" s="28"/>
      <c r="R105" s="28"/>
      <c r="S105" s="35"/>
    </row>
    <row r="106" spans="3:19" ht="15.75">
      <c r="C106" s="28"/>
      <c r="D106" s="28"/>
      <c r="E106" s="22"/>
      <c r="F106" s="28"/>
      <c r="G106" s="28"/>
      <c r="H106" s="28"/>
      <c r="I106" s="28"/>
      <c r="J106" s="28"/>
      <c r="K106" s="28"/>
      <c r="L106" s="28"/>
      <c r="M106" s="28"/>
      <c r="N106" s="28"/>
      <c r="O106" s="22"/>
      <c r="P106" s="28"/>
      <c r="Q106" s="28"/>
      <c r="R106" s="28"/>
      <c r="S106" s="35"/>
    </row>
    <row r="107" spans="3:19" ht="15.75">
      <c r="C107" s="28"/>
      <c r="D107" s="28"/>
      <c r="E107" s="22"/>
      <c r="F107" s="28"/>
      <c r="G107" s="28"/>
      <c r="H107" s="28"/>
      <c r="I107" s="28"/>
      <c r="J107" s="28"/>
      <c r="K107" s="28"/>
      <c r="L107" s="28"/>
      <c r="M107" s="28"/>
      <c r="N107" s="28"/>
      <c r="O107" s="22"/>
      <c r="P107" s="28"/>
      <c r="Q107" s="28"/>
      <c r="R107" s="28"/>
      <c r="S107" s="35"/>
    </row>
    <row r="108" spans="3:19" ht="15.75">
      <c r="C108" s="28"/>
      <c r="D108" s="28"/>
      <c r="E108" s="22"/>
      <c r="F108" s="28"/>
      <c r="G108" s="28"/>
      <c r="H108" s="28"/>
      <c r="I108" s="28"/>
      <c r="J108" s="28"/>
      <c r="K108" s="28"/>
      <c r="L108" s="28"/>
      <c r="M108" s="28"/>
      <c r="N108" s="28"/>
      <c r="O108" s="22"/>
      <c r="P108" s="28"/>
      <c r="Q108" s="28"/>
      <c r="R108" s="28"/>
      <c r="S108" s="35"/>
    </row>
    <row r="109" spans="3:19" ht="15.75">
      <c r="C109" s="28"/>
      <c r="D109" s="28"/>
      <c r="E109" s="22"/>
      <c r="F109" s="28"/>
      <c r="G109" s="28"/>
      <c r="H109" s="28"/>
      <c r="I109" s="28"/>
      <c r="J109" s="28"/>
      <c r="K109" s="28"/>
      <c r="L109" s="28"/>
      <c r="M109" s="28"/>
      <c r="N109" s="28"/>
      <c r="O109" s="22"/>
      <c r="P109" s="28"/>
      <c r="Q109" s="28"/>
      <c r="R109" s="28"/>
      <c r="S109" s="35"/>
    </row>
    <row r="110" spans="3:19" ht="15.75">
      <c r="C110" s="28"/>
      <c r="D110" s="28"/>
      <c r="E110" s="22"/>
      <c r="F110" s="28"/>
      <c r="G110" s="28"/>
      <c r="H110" s="28"/>
      <c r="I110" s="28"/>
      <c r="J110" s="28"/>
      <c r="K110" s="28"/>
      <c r="L110" s="28"/>
      <c r="M110" s="28"/>
      <c r="N110" s="28"/>
      <c r="O110" s="22"/>
      <c r="P110" s="28"/>
      <c r="Q110" s="28"/>
      <c r="R110" s="28"/>
      <c r="S110" s="35"/>
    </row>
    <row r="111" spans="3:19" ht="15.75">
      <c r="C111" s="28"/>
      <c r="D111" s="28"/>
      <c r="E111" s="22"/>
      <c r="F111" s="28"/>
      <c r="G111" s="28"/>
      <c r="H111" s="28"/>
      <c r="I111" s="28"/>
      <c r="J111" s="28"/>
      <c r="K111" s="28"/>
      <c r="L111" s="28"/>
      <c r="M111" s="28"/>
      <c r="N111" s="28"/>
      <c r="O111" s="22"/>
      <c r="P111" s="28"/>
      <c r="Q111" s="28"/>
      <c r="R111" s="28"/>
      <c r="S111" s="35"/>
    </row>
    <row r="112" spans="3:19" ht="15.75">
      <c r="C112" s="28"/>
      <c r="D112" s="28"/>
      <c r="E112" s="22"/>
      <c r="F112" s="28"/>
      <c r="G112" s="28"/>
      <c r="H112" s="28"/>
      <c r="I112" s="28"/>
      <c r="J112" s="28"/>
      <c r="K112" s="28"/>
      <c r="L112" s="28"/>
      <c r="M112" s="28"/>
      <c r="N112" s="28"/>
      <c r="O112" s="22"/>
      <c r="P112" s="28"/>
      <c r="Q112" s="28"/>
      <c r="R112" s="28"/>
      <c r="S112" s="35"/>
    </row>
    <row r="113" spans="3:19" ht="15.75">
      <c r="C113" s="28"/>
      <c r="D113" s="28"/>
      <c r="E113" s="22"/>
      <c r="F113" s="28"/>
      <c r="G113" s="28"/>
      <c r="H113" s="28"/>
      <c r="I113" s="28"/>
      <c r="J113" s="28"/>
      <c r="K113" s="28"/>
      <c r="L113" s="28"/>
      <c r="M113" s="28"/>
      <c r="N113" s="28"/>
      <c r="O113" s="22"/>
      <c r="P113" s="28"/>
      <c r="Q113" s="28"/>
      <c r="R113" s="28"/>
      <c r="S113" s="35"/>
    </row>
    <row r="114" spans="3:19" ht="15.75">
      <c r="C114" s="28"/>
      <c r="D114" s="28"/>
      <c r="E114" s="22"/>
      <c r="F114" s="28"/>
      <c r="G114" s="28"/>
      <c r="H114" s="28"/>
      <c r="I114" s="28"/>
      <c r="J114" s="28"/>
      <c r="K114" s="28"/>
      <c r="L114" s="28"/>
      <c r="M114" s="28"/>
      <c r="N114" s="28"/>
      <c r="O114" s="22"/>
      <c r="P114" s="28"/>
      <c r="Q114" s="28"/>
      <c r="R114" s="28"/>
      <c r="S114" s="35"/>
    </row>
    <row r="115" spans="3:19" ht="15.75">
      <c r="C115" s="28"/>
      <c r="D115" s="28"/>
      <c r="E115" s="22"/>
      <c r="F115" s="28"/>
      <c r="G115" s="28"/>
      <c r="H115" s="28"/>
      <c r="I115" s="28"/>
      <c r="J115" s="28"/>
      <c r="K115" s="28"/>
      <c r="L115" s="28"/>
      <c r="M115" s="28"/>
      <c r="N115" s="28"/>
      <c r="O115" s="22"/>
      <c r="P115" s="28"/>
      <c r="Q115" s="28"/>
      <c r="R115" s="28"/>
      <c r="S115" s="35"/>
    </row>
    <row r="116" spans="3:19" ht="15.75">
      <c r="C116" s="28"/>
      <c r="D116" s="28"/>
      <c r="E116" s="22"/>
      <c r="F116" s="28"/>
      <c r="G116" s="28"/>
      <c r="H116" s="28"/>
      <c r="I116" s="28"/>
      <c r="J116" s="28"/>
      <c r="K116" s="28"/>
      <c r="L116" s="28"/>
      <c r="M116" s="28"/>
      <c r="N116" s="28"/>
      <c r="O116" s="22"/>
      <c r="P116" s="28"/>
      <c r="Q116" s="28"/>
      <c r="R116" s="28"/>
      <c r="S116" s="35"/>
    </row>
    <row r="117" spans="3:19" ht="15.75">
      <c r="C117" s="28"/>
      <c r="D117" s="28"/>
      <c r="E117" s="22"/>
      <c r="F117" s="28"/>
      <c r="G117" s="28"/>
      <c r="H117" s="28"/>
      <c r="I117" s="28"/>
      <c r="J117" s="28"/>
      <c r="K117" s="28"/>
      <c r="L117" s="28"/>
      <c r="M117" s="28"/>
      <c r="N117" s="28"/>
      <c r="O117" s="22"/>
      <c r="P117" s="28"/>
      <c r="Q117" s="28"/>
      <c r="R117" s="28"/>
      <c r="S117" s="35"/>
    </row>
    <row r="118" spans="3:19" ht="15.75">
      <c r="C118" s="28"/>
      <c r="D118" s="28"/>
      <c r="E118" s="22"/>
      <c r="F118" s="28"/>
      <c r="G118" s="28"/>
      <c r="H118" s="28"/>
      <c r="I118" s="28"/>
      <c r="J118" s="28"/>
      <c r="K118" s="28"/>
      <c r="L118" s="28"/>
      <c r="M118" s="28"/>
      <c r="N118" s="28"/>
      <c r="O118" s="22"/>
      <c r="P118" s="28"/>
      <c r="Q118" s="28"/>
      <c r="R118" s="28"/>
      <c r="S118" s="35"/>
    </row>
    <row r="119" spans="3:19" ht="15.75">
      <c r="C119" s="28"/>
      <c r="D119" s="28"/>
      <c r="E119" s="22"/>
      <c r="F119" s="28"/>
      <c r="G119" s="28"/>
      <c r="H119" s="28"/>
      <c r="I119" s="28"/>
      <c r="J119" s="28"/>
      <c r="K119" s="28"/>
      <c r="L119" s="28"/>
      <c r="M119" s="28"/>
      <c r="N119" s="28"/>
      <c r="O119" s="22"/>
      <c r="P119" s="28"/>
      <c r="Q119" s="28"/>
      <c r="R119" s="28"/>
      <c r="S119" s="35"/>
    </row>
    <row r="120" spans="3:19" ht="15.75">
      <c r="C120" s="28"/>
      <c r="D120" s="28"/>
      <c r="E120" s="22"/>
      <c r="F120" s="28"/>
      <c r="G120" s="28"/>
      <c r="H120" s="28"/>
      <c r="I120" s="28"/>
      <c r="J120" s="28"/>
      <c r="K120" s="28"/>
      <c r="L120" s="28"/>
      <c r="M120" s="28"/>
      <c r="N120" s="28"/>
      <c r="O120" s="22"/>
      <c r="P120" s="28"/>
      <c r="Q120" s="28"/>
      <c r="R120" s="28"/>
      <c r="S120" s="35"/>
    </row>
    <row r="121" spans="3:19" ht="15.75">
      <c r="C121" s="28"/>
      <c r="D121" s="28"/>
      <c r="E121" s="22"/>
      <c r="F121" s="28"/>
      <c r="G121" s="28"/>
      <c r="H121" s="28"/>
      <c r="I121" s="28"/>
      <c r="J121" s="28"/>
      <c r="K121" s="28"/>
      <c r="L121" s="28"/>
      <c r="M121" s="28"/>
      <c r="N121" s="28"/>
      <c r="O121" s="22"/>
      <c r="P121" s="28"/>
      <c r="Q121" s="28"/>
      <c r="R121" s="28"/>
      <c r="S121" s="35"/>
    </row>
    <row r="122" spans="3:19" ht="15.75">
      <c r="C122" s="28"/>
      <c r="D122" s="28"/>
      <c r="E122" s="22"/>
      <c r="F122" s="28"/>
      <c r="G122" s="28"/>
      <c r="H122" s="28"/>
      <c r="I122" s="28"/>
      <c r="J122" s="28"/>
      <c r="K122" s="28"/>
      <c r="L122" s="28"/>
      <c r="M122" s="28"/>
      <c r="N122" s="28"/>
      <c r="O122" s="22"/>
      <c r="P122" s="28"/>
      <c r="Q122" s="28"/>
      <c r="R122" s="28"/>
      <c r="S122" s="35"/>
    </row>
    <row r="123" spans="3:19" ht="15.75">
      <c r="C123" s="28"/>
      <c r="D123" s="28"/>
      <c r="E123" s="22"/>
      <c r="F123" s="28"/>
      <c r="G123" s="28"/>
      <c r="H123" s="28"/>
      <c r="I123" s="28"/>
      <c r="J123" s="28"/>
      <c r="K123" s="28"/>
      <c r="L123" s="28"/>
      <c r="M123" s="28"/>
      <c r="N123" s="28"/>
      <c r="O123" s="22"/>
      <c r="P123" s="28"/>
      <c r="Q123" s="28"/>
      <c r="R123" s="28"/>
      <c r="S123" s="35"/>
    </row>
    <row r="124" spans="3:19" ht="15.75">
      <c r="C124" s="28"/>
      <c r="D124" s="28"/>
      <c r="E124" s="22"/>
      <c r="F124" s="28"/>
      <c r="G124" s="28"/>
      <c r="H124" s="28"/>
      <c r="I124" s="28"/>
      <c r="J124" s="28"/>
      <c r="K124" s="28"/>
      <c r="L124" s="28"/>
      <c r="M124" s="28"/>
      <c r="N124" s="28"/>
      <c r="O124" s="22"/>
      <c r="P124" s="28"/>
      <c r="Q124" s="28"/>
      <c r="R124" s="28"/>
      <c r="S124" s="35"/>
    </row>
  </sheetData>
  <sheetProtection password="CA51" sheet="1" objects="1" scenarios="1" selectLockedCells="1"/>
  <mergeCells count="1">
    <mergeCell ref="B1:R1"/>
  </mergeCells>
  <conditionalFormatting sqref="E4">
    <cfRule type="iconSet" priority="18">
      <iconSet iconSet="3Symbols" showValue="0">
        <cfvo type="percent" val="0"/>
        <cfvo type="num" val="0" gte="0"/>
        <cfvo type="num" val="1"/>
      </iconSet>
    </cfRule>
  </conditionalFormatting>
  <conditionalFormatting sqref="E3">
    <cfRule type="iconSet" priority="17">
      <iconSet iconSet="3Symbols" showValue="0">
        <cfvo type="percent" val="0"/>
        <cfvo type="num" val="0" gte="0"/>
        <cfvo type="num" val="1"/>
      </iconSet>
    </cfRule>
  </conditionalFormatting>
  <conditionalFormatting sqref="E5:E6">
    <cfRule type="iconSet" priority="16">
      <iconSet iconSet="3Symbols" showValue="0">
        <cfvo type="percent" val="0"/>
        <cfvo type="num" val="0" gte="0"/>
        <cfvo type="num" val="1"/>
      </iconSet>
    </cfRule>
  </conditionalFormatting>
  <conditionalFormatting sqref="E7:E22">
    <cfRule type="iconSet" priority="15">
      <iconSet iconSet="3Symbols" showValue="0">
        <cfvo type="percent" val="0"/>
        <cfvo type="num" val="0" gte="0"/>
        <cfvo type="num" val="1"/>
      </iconSet>
    </cfRule>
  </conditionalFormatting>
  <conditionalFormatting sqref="G3:G22">
    <cfRule type="iconSet" priority="14">
      <iconSet iconSet="3Symbols" showValue="0">
        <cfvo type="percent" val="0"/>
        <cfvo type="num" val="0" gte="0"/>
        <cfvo type="num" val="1"/>
      </iconSet>
    </cfRule>
  </conditionalFormatting>
  <conditionalFormatting sqref="I3:I22">
    <cfRule type="iconSet" priority="13">
      <iconSet iconSet="3Symbols" showValue="0">
        <cfvo type="percent" val="0"/>
        <cfvo type="num" val="0" gte="0"/>
        <cfvo type="num" val="1"/>
      </iconSet>
    </cfRule>
  </conditionalFormatting>
  <conditionalFormatting sqref="K3:K22">
    <cfRule type="iconSet" priority="12">
      <iconSet iconSet="3Symbols" showValue="0">
        <cfvo type="percent" val="0"/>
        <cfvo type="num" val="0" gte="0"/>
        <cfvo type="num" val="1"/>
      </iconSet>
    </cfRule>
  </conditionalFormatting>
  <conditionalFormatting sqref="M3:M22">
    <cfRule type="iconSet" priority="11">
      <iconSet iconSet="3Symbols" showValue="0">
        <cfvo type="percent" val="0"/>
        <cfvo type="num" val="0" gte="0"/>
        <cfvo type="num" val="1"/>
      </iconSet>
    </cfRule>
  </conditionalFormatting>
  <conditionalFormatting sqref="O3:O22">
    <cfRule type="iconSet" priority="10">
      <iconSet iconSet="3Symbols" showValue="0">
        <cfvo type="percent" val="0"/>
        <cfvo type="num" val="0" gte="0"/>
        <cfvo type="num" val="1"/>
      </iconSet>
    </cfRule>
  </conditionalFormatting>
  <conditionalFormatting sqref="Q3:Q22">
    <cfRule type="iconSet" priority="9">
      <iconSet iconSet="3Symbols" showValue="0">
        <cfvo type="percent" val="0"/>
        <cfvo type="num" val="0" gte="0"/>
        <cfvo type="num" val="1"/>
      </iconSet>
    </cfRule>
  </conditionalFormatting>
  <conditionalFormatting sqref="S3:S22">
    <cfRule type="iconSet" priority="8">
      <iconSet iconSet="3Symbols" showValue="0">
        <cfvo type="percent" val="0"/>
        <cfvo type="num" val="0" gte="0"/>
        <cfvo type="num" val="1"/>
      </iconSet>
    </cfRule>
  </conditionalFormatting>
  <conditionalFormatting sqref="E2">
    <cfRule type="iconSet" priority="7">
      <iconSet iconSet="3Symbols" showValue="0">
        <cfvo type="percent" val="0"/>
        <cfvo type="num" val="0" gte="0"/>
        <cfvo type="num" val="1"/>
      </iconSet>
    </cfRule>
  </conditionalFormatting>
  <conditionalFormatting sqref="I2">
    <cfRule type="iconSet" priority="6">
      <iconSet iconSet="3Symbols" showValue="0">
        <cfvo type="percent" val="0"/>
        <cfvo type="num" val="0" gte="0"/>
        <cfvo type="num" val="1"/>
      </iconSet>
    </cfRule>
  </conditionalFormatting>
  <conditionalFormatting sqref="G2">
    <cfRule type="iconSet" priority="5">
      <iconSet iconSet="3Symbols" showValue="0">
        <cfvo type="percent" val="0"/>
        <cfvo type="num" val="0" gte="0"/>
        <cfvo type="num" val="1"/>
      </iconSet>
    </cfRule>
  </conditionalFormatting>
  <conditionalFormatting sqref="K2">
    <cfRule type="iconSet" priority="4">
      <iconSet iconSet="3Symbols" showValue="0">
        <cfvo type="percent" val="0"/>
        <cfvo type="num" val="0" gte="0"/>
        <cfvo type="num" val="1"/>
      </iconSet>
    </cfRule>
  </conditionalFormatting>
  <conditionalFormatting sqref="M2">
    <cfRule type="iconSet" priority="3">
      <iconSet iconSet="3Symbols" showValue="0">
        <cfvo type="percent" val="0"/>
        <cfvo type="num" val="0" gte="0"/>
        <cfvo type="num" val="1"/>
      </iconSet>
    </cfRule>
  </conditionalFormatting>
  <conditionalFormatting sqref="O2">
    <cfRule type="iconSet" priority="2">
      <iconSet iconSet="3Symbols" showValue="0">
        <cfvo type="percent" val="0"/>
        <cfvo type="num" val="0" gte="0"/>
        <cfvo type="num" val="1"/>
      </iconSet>
    </cfRule>
  </conditionalFormatting>
  <conditionalFormatting sqref="Q2">
    <cfRule type="iconSet" priority="1">
      <iconSet iconSet="3Symbols" showValue="0">
        <cfvo type="percent" val="0"/>
        <cfvo type="num" val="0" gte="0"/>
        <cfvo type="num" val="1"/>
      </iconSet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Precvičovanie</vt:lpstr>
      <vt:lpstr>Hárok2</vt:lpstr>
      <vt:lpstr>Hárok3</vt:lpstr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Frantisek Bednár</dc:creator>
  <cp:lastModifiedBy>Frantisek Bednár</cp:lastModifiedBy>
  <cp:lastPrinted>2012-11-30T15:02:53Z</cp:lastPrinted>
  <dcterms:created xsi:type="dcterms:W3CDTF">2012-11-27T17:45:02Z</dcterms:created>
  <dcterms:modified xsi:type="dcterms:W3CDTF">2013-02-06T20:18:28Z</dcterms:modified>
</cp:coreProperties>
</file>